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27" documentId="13_ncr:1_{F6CB121F-512D-4AA6-A0C1-0FB36C537598}" xr6:coauthVersionLast="47" xr6:coauthVersionMax="47" xr10:uidLastSave="{AC2B5C25-C707-417B-BC7F-A0E00D4DB27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5" l="1"/>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<sst xmlns="http://schemas.openxmlformats.org/spreadsheetml/2006/main" count="178577" uniqueCount="39074">
  <si>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</si>
  <si>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</si>
  <si>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</si>
  <si>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</si>
  <si>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</si>
  <si>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</si>
  <si>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</si>
  <si>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</si>
  <si>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</si>
  <si>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</si>
  <si>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</si>
  <si>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</si>
  <si>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</si>
  <si>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</si>
  <si>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</si>
  <si>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</si>
  <si>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</si>
  <si>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</si>
  <si>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</si>
  <si>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</si>
  <si>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</si>
  <si>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</si>
  <si>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</si>
  <si>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</si>
  <si>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</si>
  <si>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</si>
  <si>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</si>
  <si>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</si>
  <si>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</si>
  <si>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</si>
  <si>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</si>
  <si>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</si>
  <si>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</si>
  <si>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</si>
  <si>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</si>
  <si>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</si>
  <si>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</si>
  <si>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</si>
  <si>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</si>
  <si>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</si>
  <si>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</si>
  <si>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</si>
  <si>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</si>
  <si>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</si>
  <si>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</si>
  <si>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</si>
  <si>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</si>
  <si>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</si>
  <si>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</si>
  <si>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</si>
  <si>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</si>
  <si>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</si>
  <si>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</si>
  <si>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</si>
  <si>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</si>
  <si>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</si>
  <si>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</si>
  <si>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</si>
  <si>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</si>
  <si>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</si>
  <si>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</si>
  <si>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</si>
  <si>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</si>
  <si>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</si>
  <si>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</si>
  <si>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</si>
  <si>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</si>
  <si>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</si>
  <si>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</si>
  <si>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</si>
  <si>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</si>
  <si>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</si>
  <si>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</si>
  <si>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</si>
  <si>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</si>
  <si>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</si>
  <si>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</si>
  <si>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</si>
  <si>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</si>
  <si>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</si>
  <si>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</si>
  <si>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</si>
  <si>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</si>
  <si>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</si>
  <si>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</si>
  <si>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</si>
  <si>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</si>
  <si>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</si>
  <si>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</si>
  <si>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</si>
  <si>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</si>
  <si>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</si>
  <si>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</si>
  <si>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</si>
  <si>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</si>
  <si>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</si>
  <si>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</si>
  <si>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</si>
  <si>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</si>
  <si>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</si>
  <si>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</si>
  <si>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</si>
  <si>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</si>
  <si>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</si>
  <si>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</si>
  <si>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</si>
  <si>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</si>
  <si>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</si>
  <si>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</si>
  <si>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</si>
  <si>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</si>
  <si>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</si>
  <si>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</si>
  <si>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</si>
  <si>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</si>
  <si>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</si>
  <si>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</si>
  <si>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</si>
  <si>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</si>
  <si>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</si>
  <si>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</si>
  <si>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</si>
  <si>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</si>
  <si>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</si>
  <si>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</si>
  <si>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</si>
  <si>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</si>
  <si>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</si>
  <si>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</si>
  <si>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</si>
  <si>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</si>
  <si>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</si>
  <si>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</si>
  <si>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</si>
  <si>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</si>
  <si>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</si>
  <si>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</si>
  <si>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</si>
  <si>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</si>
  <si>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</si>
  <si>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</si>
  <si>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</si>
  <si>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</si>
  <si>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</si>
  <si>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</si>
  <si>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</si>
  <si>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</si>
  <si>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</si>
  <si>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</si>
  <si>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</si>
  <si>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</si>
  <si>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</si>
  <si>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</si>
  <si>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</si>
  <si>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</si>
  <si>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</si>
  <si>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</si>
  <si>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</si>
  <si>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</si>
  <si>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</si>
  <si>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</si>
  <si>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</si>
  <si>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</si>
  <si>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</si>
  <si>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</si>
  <si>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</si>
  <si>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</si>
  <si>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</si>
  <si>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</si>
  <si>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</si>
  <si>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</si>
  <si>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</si>
  <si>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</si>
  <si>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</si>
  <si>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</si>
  <si>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</si>
  <si>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</si>
  <si>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</si>
  <si>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</si>
  <si>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</si>
  <si>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</si>
  <si>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</si>
  <si>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</si>
  <si>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</si>
  <si>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</si>
  <si>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</si>
  <si>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</si>
  <si>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</si>
  <si>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</si>
  <si>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</si>
  <si>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</si>
  <si>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</si>
  <si>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</si>
  <si>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</si>
  <si>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</si>
  <si>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</si>
  <si>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</si>
  <si>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</si>
  <si>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</si>
  <si>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</si>
  <si>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</si>
  <si>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</si>
  <si>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</si>
  <si>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</si>
  <si>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</si>
  <si>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</si>
  <si>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</si>
  <si>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</si>
  <si>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</si>
  <si>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</si>
  <si>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</si>
  <si>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</si>
  <si>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</si>
  <si>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</si>
  <si>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</si>
  <si>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</si>
  <si>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</si>
  <si>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</si>
  <si>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</si>
  <si>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</si>
  <si>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</si>
  <si>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</si>
  <si>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</si>
  <si>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</si>
  <si>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</si>
  <si>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</si>
  <si>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</si>
  <si>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</si>
  <si>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</si>
  <si>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</si>
  <si>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</si>
  <si>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</si>
  <si>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</si>
  <si>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</si>
  <si>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</si>
  <si>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</si>
  <si>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</si>
  <si>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</si>
  <si>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</si>
  <si>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</si>
  <si>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</si>
  <si>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</si>
  <si>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</si>
  <si>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</si>
  <si>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</si>
  <si>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</si>
  <si>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</si>
  <si>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</si>
  <si>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</si>
  <si>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</si>
  <si>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</si>
  <si>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</si>
  <si>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</si>
  <si>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</si>
  <si>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</si>
  <si>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</si>
  <si>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</si>
  <si>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</si>
  <si>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</si>
  <si>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</si>
  <si>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</si>
  <si>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</si>
  <si>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</si>
  <si>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</si>
  <si>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</si>
  <si>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</si>
  <si>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</si>
  <si>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</si>
  <si>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</si>
  <si>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</si>
  <si>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</si>
  <si>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</si>
  <si>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</si>
  <si>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</si>
  <si>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</si>
  <si>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</si>
  <si>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</si>
  <si>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</si>
  <si>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</si>
  <si>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</si>
  <si>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</si>
  <si>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</si>
  <si>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</si>
  <si>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</si>
  <si>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</si>
  <si>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</si>
  <si>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</si>
  <si>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</si>
  <si>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</si>
  <si>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</si>
  <si>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</si>
  <si>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</si>
  <si>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</si>
  <si>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</si>
  <si>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</si>
  <si>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</si>
  <si>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</si>
  <si>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</si>
  <si>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</si>
  <si>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</si>
  <si>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</si>
  <si>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</si>
  <si>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</si>
  <si>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</si>
  <si>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</si>
  <si>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</si>
  <si>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</si>
  <si>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</si>
  <si>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</si>
  <si>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</si>
  <si>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</si>
  <si>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</si>
  <si>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</si>
  <si>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</si>
  <si>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</si>
  <si>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</si>
  <si>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</si>
  <si>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</si>
  <si>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</si>
  <si>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</si>
  <si>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</si>
  <si>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</si>
  <si>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</si>
  <si>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</si>
  <si>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</si>
  <si>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</si>
  <si>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</si>
  <si>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</si>
  <si>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</si>
  <si>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</si>
  <si>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</si>
  <si>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</si>
  <si>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</si>
  <si>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</si>
  <si>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</si>
  <si>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</si>
  <si>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</si>
  <si>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</si>
  <si>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</si>
  <si>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</si>
  <si>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</si>
  <si>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</si>
  <si>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</si>
  <si>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</si>
  <si>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</si>
  <si>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</si>
  <si>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</si>
  <si>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</si>
  <si>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</si>
  <si>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</si>
  <si>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</si>
  <si>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</si>
  <si>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</si>
  <si>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</si>
  <si>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</si>
  <si>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</si>
  <si>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</si>
  <si>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</si>
  <si>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</si>
  <si>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</si>
  <si>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</si>
  <si>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</si>
  <si>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</si>
  <si>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</si>
  <si>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</si>
  <si>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</si>
  <si>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</si>
  <si>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</si>
  <si>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</si>
  <si>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</si>
  <si>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</si>
  <si>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</si>
  <si>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</si>
  <si>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</si>
  <si>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</si>
  <si>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</si>
  <si>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</si>
  <si>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</si>
  <si>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</si>
  <si>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</si>
  <si>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</si>
  <si>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</si>
  <si>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</si>
  <si>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</si>
  <si>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</si>
  <si>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</si>
  <si>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</si>
  <si>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</si>
  <si>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</si>
  <si>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</si>
  <si>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</si>
  <si>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</si>
  <si>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</si>
  <si>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</si>
  <si>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</si>
  <si>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</si>
  <si>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</si>
  <si>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</si>
  <si>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</si>
  <si>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</si>
  <si>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</si>
  <si>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</si>
  <si>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</si>
  <si>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</si>
  <si>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</si>
  <si>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</si>
  <si>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</si>
  <si>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</si>
  <si>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</si>
  <si>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</si>
  <si>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</si>
  <si>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</si>
  <si>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</si>
  <si>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</si>
  <si>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</si>
  <si>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</si>
  <si>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</si>
  <si>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</si>
  <si>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</si>
  <si>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</si>
  <si>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</si>
  <si>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</si>
  <si>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</si>
  <si>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</si>
  <si>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</si>
  <si>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</si>
  <si>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</si>
  <si>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</si>
  <si>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</si>
  <si>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</si>
  <si>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</si>
  <si>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</si>
  <si>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</si>
  <si>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</si>
  <si>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</si>
  <si>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</si>
  <si>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</si>
  <si>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</si>
  <si>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</si>
  <si>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</si>
  <si>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</si>
  <si>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</si>
  <si>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</si>
  <si>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</si>
  <si>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</si>
  <si>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</si>
  <si>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</si>
  <si>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</si>
  <si>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</si>
  <si>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</si>
  <si>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</si>
  <si>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</si>
  <si>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</si>
  <si>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</si>
  <si>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</si>
  <si>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</si>
  <si>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</si>
  <si>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</si>
  <si>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</si>
  <si>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</si>
  <si>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</si>
  <si>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</si>
  <si>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</si>
  <si>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</si>
  <si>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</si>
  <si>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</si>
  <si>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</si>
  <si>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</si>
  <si>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</si>
  <si>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</si>
  <si>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</si>
  <si>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</si>
  <si>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</si>
  <si>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</si>
  <si>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</si>
  <si>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</si>
  <si>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</si>
  <si>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</si>
  <si>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</si>
  <si>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</si>
  <si>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</si>
  <si>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</si>
  <si>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</si>
  <si>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</si>
  <si>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</si>
  <si>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</si>
  <si>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</si>
  <si>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</si>
  <si>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</si>
  <si>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</si>
  <si>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</si>
  <si>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</si>
  <si>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</si>
  <si>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</si>
  <si>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</si>
  <si>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</si>
  <si>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</si>
  <si>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</si>
  <si>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</si>
  <si>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</si>
  <si>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</si>
  <si>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</si>
  <si>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</si>
  <si>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</si>
  <si>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</si>
  <si>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</si>
  <si>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</si>
  <si>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</si>
  <si>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</si>
  <si>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</si>
  <si>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</si>
  <si>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</si>
  <si>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</si>
  <si>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</si>
  <si>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</si>
  <si>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</si>
  <si>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</si>
  <si>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</si>
  <si>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</si>
  <si>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</si>
  <si>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</si>
  <si>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</si>
  <si>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</si>
  <si>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</si>
  <si>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</si>
  <si>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</si>
  <si>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</si>
  <si>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</si>
  <si>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</si>
  <si>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</si>
  <si>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</si>
  <si>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</si>
  <si>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</si>
  <si>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</si>
  <si>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</si>
  <si>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</si>
  <si>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</si>
  <si>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</si>
  <si>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</si>
  <si>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</si>
  <si>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</si>
  <si>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</si>
  <si>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</si>
  <si>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</si>
  <si>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</si>
  <si>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</si>
  <si>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</si>
  <si>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</si>
  <si>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</si>
  <si>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</si>
  <si>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</si>
  <si>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</si>
  <si>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</si>
  <si>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</si>
  <si>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</si>
  <si>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</si>
  <si>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</si>
  <si>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</si>
  <si>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</si>
  <si>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</si>
  <si>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</si>
  <si>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</si>
  <si>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</si>
  <si>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</si>
  <si>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</si>
  <si>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</si>
  <si>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</si>
  <si>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</si>
  <si>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</si>
  <si>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</si>
  <si>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</si>
  <si>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</si>
  <si>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</si>
  <si>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</si>
  <si>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</si>
  <si>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</si>
  <si>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</si>
  <si>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</si>
  <si>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</si>
  <si>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</si>
  <si>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</si>
  <si>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</si>
  <si>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</si>
  <si>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</si>
  <si>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</si>
  <si>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</si>
  <si>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</si>
  <si>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</si>
  <si>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</si>
  <si>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</si>
  <si>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</si>
  <si>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</si>
  <si>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</si>
  <si>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</si>
  <si>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</si>
  <si>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</si>
  <si>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</si>
  <si>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</si>
  <si>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</si>
  <si>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</si>
  <si>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</si>
  <si>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</si>
  <si>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</si>
  <si>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</si>
  <si>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</si>
  <si>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</si>
  <si>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</si>
  <si>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</si>
  <si>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</si>
  <si>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</si>
  <si>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</si>
  <si>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</si>
  <si>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</si>
  <si>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</si>
  <si>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</si>
  <si>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</si>
  <si>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</si>
  <si>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</si>
  <si>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</si>
  <si>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</si>
  <si>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</si>
  <si>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</si>
  <si>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</si>
  <si>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</si>
  <si>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</si>
  <si>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</si>
  <si>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</si>
  <si>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</si>
  <si>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</si>
  <si>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</si>
  <si>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</si>
  <si>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</si>
  <si>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</si>
  <si>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</si>
  <si>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</si>
  <si>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</si>
  <si>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</si>
  <si>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</si>
  <si>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</si>
  <si>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</si>
  <si>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</si>
  <si>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</si>
  <si>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</si>
  <si>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</si>
  <si>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</si>
  <si>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</si>
  <si>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</si>
  <si>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</si>
  <si>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</si>
  <si>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</si>
  <si>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</si>
  <si>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</si>
  <si>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</si>
  <si>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</si>
  <si>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</si>
  <si>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</si>
  <si>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</si>
  <si>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</si>
  <si>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</si>
  <si>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</si>
  <si>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</si>
  <si>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</si>
  <si>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</si>
  <si>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</si>
  <si>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</si>
  <si>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</si>
  <si>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</si>
  <si>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</si>
  <si>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</si>
  <si>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</si>
  <si>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</si>
  <si>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</si>
  <si>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</si>
  <si>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</si>
  <si>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</si>
  <si>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</si>
  <si>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</si>
  <si>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</si>
  <si>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</si>
  <si>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</si>
  <si>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</si>
  <si>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</si>
  <si>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</si>
  <si>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</si>
  <si>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</si>
  <si>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</si>
  <si>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</si>
  <si>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</si>
  <si>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</si>
  <si>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</si>
  <si>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</si>
  <si>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</si>
  <si>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</si>
  <si>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</si>
  <si>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</si>
  <si>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</si>
  <si>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</si>
  <si>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</si>
  <si>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</si>
  <si>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</si>
  <si>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</si>
  <si>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</si>
  <si>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</si>
  <si>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</si>
  <si>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</si>
  <si>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</si>
  <si>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</si>
  <si>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</si>
  <si>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</si>
  <si>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</si>
  <si>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</si>
  <si>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</si>
  <si>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</si>
  <si>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</si>
  <si>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</si>
  <si>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</si>
  <si>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</si>
  <si>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</si>
  <si>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</si>
  <si>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</si>
  <si>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</si>
  <si>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</si>
  <si>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</si>
  <si>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</si>
  <si>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</si>
  <si>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</si>
  <si>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</si>
  <si>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</si>
  <si>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</si>
  <si>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</si>
  <si>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</si>
  <si>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</si>
  <si>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</si>
  <si>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</si>
  <si>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</si>
  <si>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</si>
  <si>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</si>
  <si>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</si>
  <si>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</si>
  <si>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</si>
  <si>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</si>
  <si>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</si>
  <si>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</si>
  <si>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</si>
  <si>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</si>
  <si>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</si>
  <si>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</si>
  <si>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</si>
  <si>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</si>
  <si>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</si>
  <si>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</si>
  <si>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</si>
  <si>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</si>
  <si>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</si>
  <si>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</si>
  <si>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</si>
  <si>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</si>
  <si>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</si>
  <si>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</si>
  <si>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</si>
  <si>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</si>
  <si>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</si>
  <si>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</si>
  <si>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</si>
  <si>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</si>
  <si>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</si>
  <si>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</si>
  <si>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</si>
  <si>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</si>
  <si>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</si>
  <si>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</si>
  <si>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</si>
  <si>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</si>
  <si>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</si>
  <si>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</si>
  <si>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</si>
  <si>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</si>
  <si>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</si>
  <si>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</si>
  <si>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</si>
  <si>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</si>
  <si>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</si>
  <si>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</si>
  <si>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</si>
  <si>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</si>
  <si>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</si>
  <si>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</si>
  <si>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</si>
  <si>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</si>
  <si>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</si>
  <si>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</si>
  <si>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</si>
  <si>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</si>
  <si>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</si>
  <si>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</si>
  <si>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</si>
  <si>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</si>
  <si>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</si>
  <si>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</si>
  <si>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</si>
  <si>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</si>
  <si>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</si>
  <si>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</si>
  <si>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</si>
  <si>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</si>
  <si>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</si>
  <si>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</si>
  <si>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</si>
  <si>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</si>
  <si>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</si>
  <si>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</si>
  <si>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</si>
  <si>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</si>
  <si>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</si>
  <si>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</si>
  <si>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</si>
  <si>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</si>
  <si>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</si>
  <si>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</si>
  <si>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</si>
  <si>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</si>
  <si>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</si>
  <si>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</si>
  <si>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</si>
  <si>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</si>
  <si>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</si>
  <si>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</si>
  <si>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</si>
  <si>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</si>
  <si>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</si>
  <si>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</si>
  <si>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</si>
  <si>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</si>
  <si>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</si>
  <si>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</si>
  <si>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</si>
  <si>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</si>
  <si>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</si>
  <si>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</si>
  <si>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</si>
  <si>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</si>
  <si>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</si>
  <si>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</si>
  <si>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</si>
  <si>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</si>
  <si>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</si>
  <si>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</si>
  <si>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</si>
  <si>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</si>
  <si>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</si>
  <si>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</si>
  <si>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</si>
  <si>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</si>
  <si>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</si>
  <si>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</si>
  <si>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</si>
  <si>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</si>
  <si>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</si>
  <si>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</si>
  <si>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</si>
  <si>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</si>
  <si>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</si>
  <si>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</si>
  <si>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</si>
  <si>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</si>
  <si>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</si>
  <si>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</si>
  <si>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</si>
  <si>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</si>
  <si>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</si>
  <si>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</si>
  <si>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</si>
  <si>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</si>
  <si>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</si>
  <si>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</si>
  <si>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</si>
  <si>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</si>
  <si>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</si>
  <si>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</si>
  <si>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</si>
  <si>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</si>
  <si>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</si>
  <si>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</si>
  <si>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</si>
  <si>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</si>
  <si>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</si>
  <si>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</si>
  <si>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</si>
  <si>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</si>
  <si>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</si>
  <si>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</si>
  <si>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</si>
  <si>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</si>
  <si>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</si>
  <si>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</si>
  <si>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</si>
  <si>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</si>
  <si>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</si>
  <si>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</si>
  <si>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</si>
  <si>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</si>
  <si>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</si>
  <si>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</si>
  <si>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</si>
  <si>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</si>
  <si>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</si>
  <si>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</si>
  <si>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</si>
  <si>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</si>
  <si>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</si>
  <si>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</si>
  <si>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</si>
  <si>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</si>
  <si>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</si>
  <si>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</si>
  <si>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</si>
  <si>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</si>
  <si>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</si>
  <si>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</si>
  <si>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</si>
  <si>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</si>
  <si>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</si>
  <si>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</si>
  <si>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</si>
  <si>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</si>
  <si>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</si>
  <si>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</si>
  <si>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</si>
  <si>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</si>
  <si>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</si>
  <si>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</si>
  <si>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</si>
  <si>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</si>
  <si>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</si>
  <si>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</si>
  <si>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</si>
  <si>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</si>
  <si>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</si>
  <si>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</si>
  <si>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</si>
  <si>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</si>
  <si>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</si>
  <si>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</si>
  <si>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</si>
  <si>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</si>
  <si>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</si>
  <si>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</si>
  <si>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</si>
  <si>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</si>
  <si>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</si>
  <si>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</si>
  <si>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</si>
  <si>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</si>
  <si>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</si>
  <si>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</si>
  <si>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</si>
  <si>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</si>
  <si>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</si>
  <si>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</si>
  <si>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</si>
  <si>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</si>
  <si>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</si>
  <si>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</si>
  <si>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</si>
  <si>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</si>
  <si>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</si>
  <si>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</si>
  <si>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</si>
  <si>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</si>
  <si>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</si>
  <si>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</si>
  <si>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</si>
  <si>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</si>
  <si>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</si>
  <si>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</si>
  <si>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</si>
  <si>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</si>
  <si>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</si>
  <si>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</si>
  <si>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</si>
  <si>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</si>
  <si>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</si>
  <si>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</si>
  <si>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</si>
  <si>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</si>
  <si>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</si>
  <si>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</si>
  <si>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</si>
  <si>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</si>
  <si>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</si>
  <si>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</si>
  <si>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</si>
  <si>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</si>
  <si>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</si>
  <si>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</si>
  <si>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</si>
  <si>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</si>
  <si>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</si>
  <si>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</si>
  <si>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</si>
  <si>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</si>
  <si>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</si>
  <si>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</si>
  <si>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</si>
  <si>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</si>
  <si>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</si>
  <si>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</si>
  <si>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</si>
  <si>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</si>
  <si>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</si>
  <si>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</si>
  <si>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</si>
  <si>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</si>
  <si>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</si>
  <si>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</si>
  <si>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</si>
  <si>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</si>
  <si>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</si>
  <si>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</si>
  <si>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</si>
  <si>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</si>
  <si>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</si>
  <si>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</si>
  <si>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</si>
  <si>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</si>
  <si>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</si>
  <si>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</si>
  <si>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</si>
  <si>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</si>
  <si>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</si>
  <si>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</si>
  <si>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</si>
  <si>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</si>
  <si>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</si>
  <si>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</si>
  <si>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</si>
  <si>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</si>
  <si>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</si>
  <si>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</si>
  <si>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</si>
  <si>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</si>
  <si>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</si>
  <si>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</si>
  <si>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</si>
  <si>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</si>
  <si>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</si>
  <si>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</si>
  <si>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</si>
  <si>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</si>
  <si>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</si>
  <si>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</si>
  <si>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</si>
  <si>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</si>
  <si>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</si>
  <si>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</si>
  <si>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</si>
  <si>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</si>
  <si>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</si>
  <si>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</si>
  <si>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</si>
  <si>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</si>
  <si>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</si>
  <si>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</si>
  <si>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</si>
  <si>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</si>
  <si>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</si>
  <si>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</si>
  <si>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</si>
  <si>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</si>
  <si>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</si>
  <si>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</si>
  <si>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</si>
  <si>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</si>
  <si>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</si>
  <si>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</si>
  <si>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</si>
  <si>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</si>
  <si>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</si>
  <si>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</si>
  <si>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</si>
  <si>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</si>
  <si>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</si>
  <si>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</si>
  <si>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</si>
  <si>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</si>
  <si>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</si>
  <si>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</si>
  <si>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</si>
  <si>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</si>
  <si>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</si>
  <si>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</si>
  <si>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</si>
  <si>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</si>
  <si>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</si>
  <si>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</si>
  <si>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</si>
  <si>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</si>
  <si>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</si>
  <si>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</si>
  <si>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</si>
  <si>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</si>
  <si>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</si>
  <si>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</si>
  <si>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</si>
  <si>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</si>
  <si>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</si>
  <si>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</si>
  <si>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</si>
  <si>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</si>
  <si>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</si>
  <si>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</si>
  <si>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</si>
  <si>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</si>
  <si>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</si>
  <si>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</si>
  <si>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</si>
  <si>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</si>
  <si>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</si>
  <si>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</si>
  <si>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</si>
  <si>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</si>
  <si>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</si>
  <si>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</si>
  <si>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</si>
  <si>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</si>
  <si>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</si>
  <si>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</si>
  <si>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</si>
  <si>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</si>
  <si>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</si>
  <si>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</si>
  <si>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</si>
  <si>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</si>
  <si>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</si>
  <si>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</si>
  <si>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</si>
  <si>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</si>
  <si>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</si>
  <si>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</si>
  <si>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</si>
  <si>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</si>
  <si>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</si>
  <si>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</si>
  <si>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</si>
  <si>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</si>
  <si>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</si>
  <si>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</si>
  <si>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</si>
  <si>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</si>
  <si>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</si>
  <si>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</si>
  <si>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</si>
  <si>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</si>
  <si>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</si>
  <si>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</si>
  <si>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</si>
  <si>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</si>
  <si>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</si>
  <si>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</si>
  <si>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</si>
  <si>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</si>
  <si>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</si>
  <si>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</si>
  <si>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</si>
  <si>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</si>
  <si>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</si>
  <si>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</si>
  <si>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</si>
  <si>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</si>
  <si>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</si>
  <si>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</si>
  <si>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</si>
  <si>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</si>
  <si>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</si>
  <si>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</si>
  <si>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</si>
  <si>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</si>
  <si>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</si>
  <si>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</si>
  <si>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</si>
  <si>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</si>
  <si>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</si>
  <si>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</si>
  <si>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</si>
  <si>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</si>
  <si>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</si>
  <si>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</si>
  <si>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</si>
  <si>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</si>
  <si>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</si>
  <si>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</si>
  <si>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</si>
  <si>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</si>
  <si>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</si>
  <si>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</si>
  <si>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</si>
  <si>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</si>
  <si>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</si>
  <si>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</si>
  <si>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</si>
  <si>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</si>
  <si>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</si>
  <si>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</si>
  <si>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</si>
  <si>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</si>
  <si>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</si>
  <si>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</si>
  <si>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</si>
  <si>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</si>
  <si>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</si>
  <si>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</si>
  <si>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</si>
  <si>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</si>
  <si>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</si>
  <si>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</si>
  <si>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</si>
  <si>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</si>
  <si>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</si>
  <si>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</si>
  <si>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</si>
  <si>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</si>
  <si>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</si>
  <si>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</si>
  <si>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</si>
  <si>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</si>
  <si>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</si>
  <si>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</si>
  <si>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</si>
  <si>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</si>
  <si>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</si>
  <si>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</si>
  <si>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</si>
  <si>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</si>
  <si>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</si>
  <si>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</si>
  <si>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</si>
  <si>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</si>
  <si>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</si>
  <si>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</si>
  <si>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</si>
  <si>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</si>
  <si>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</si>
  <si>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</si>
  <si>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</si>
  <si>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</si>
  <si>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</si>
  <si>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</si>
  <si>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</si>
  <si>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</si>
  <si>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</si>
  <si>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</si>
  <si>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</si>
  <si>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</si>
  <si>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</si>
  <si>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</si>
  <si>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</si>
  <si>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</si>
  <si>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</si>
  <si>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</si>
  <si>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</si>
  <si>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</si>
  <si>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</si>
  <si>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</si>
  <si>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</si>
  <si>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</si>
  <si>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</si>
  <si>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</si>
  <si>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</si>
  <si>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</si>
  <si>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</si>
  <si>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</si>
  <si>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</si>
  <si>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</si>
  <si>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</si>
  <si>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</si>
  <si>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</si>
  <si>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</si>
  <si>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</si>
  <si>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</si>
  <si>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</si>
  <si>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</si>
  <si>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</si>
  <si>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</si>
  <si>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</si>
  <si>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</si>
  <si>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</si>
  <si>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</si>
  <si>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</si>
  <si>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</si>
  <si>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</si>
  <si>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</si>
  <si>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</si>
  <si>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</si>
  <si>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</si>
  <si>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</si>
  <si>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</si>
  <si>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</si>
  <si>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</si>
  <si>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</si>
  <si>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</si>
  <si>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</si>
  <si>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</si>
  <si>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</si>
  <si>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</si>
  <si>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</si>
  <si>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</si>
  <si>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</si>
  <si>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</si>
  <si>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</si>
  <si>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</si>
  <si>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</si>
  <si>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</si>
  <si>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</si>
  <si>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</si>
  <si>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</si>
  <si>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</si>
  <si>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</si>
  <si>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</si>
  <si>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</si>
  <si>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</si>
  <si>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</si>
  <si>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</si>
  <si>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</si>
  <si>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</si>
  <si>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</si>
  <si>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</si>
  <si>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</si>
  <si>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</si>
  <si>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</si>
  <si>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</si>
  <si>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</si>
  <si>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</si>
  <si>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</si>
  <si>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</si>
  <si>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</si>
  <si>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</si>
  <si>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</si>
  <si>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</si>
  <si>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</si>
  <si>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</si>
  <si>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</si>
  <si>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</si>
  <si>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</si>
  <si>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</si>
  <si>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</si>
  <si>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</si>
  <si>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</si>
  <si>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</si>
  <si>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</si>
  <si>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</si>
  <si>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</si>
  <si>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</si>
  <si>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</si>
  <si>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</si>
  <si>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</si>
  <si>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</si>
  <si>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</si>
  <si>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</si>
  <si>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</si>
  <si>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</si>
  <si>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</si>
  <si>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</si>
  <si>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</si>
  <si>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</si>
  <si>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</si>
  <si>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</si>
  <si>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</si>
  <si>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</si>
  <si>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</si>
  <si>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</si>
  <si>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</si>
  <si>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</si>
  <si>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</si>
  <si>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</si>
  <si>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</si>
  <si>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</si>
  <si>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</si>
  <si>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</si>
  <si>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</si>
  <si>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</si>
  <si>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</si>
  <si>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</si>
  <si>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</si>
  <si>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</si>
  <si>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</si>
  <si>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</si>
  <si>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</si>
  <si>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</si>
  <si>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</si>
  <si>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</si>
  <si>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</si>
  <si>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</si>
  <si>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</si>
  <si>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</si>
  <si>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</si>
  <si>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</si>
  <si>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</si>
  <si>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</si>
  <si>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</si>
  <si>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</si>
  <si>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</si>
  <si>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</si>
  <si>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</si>
  <si>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</si>
  <si>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</si>
  <si>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</si>
  <si>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</si>
  <si>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</si>
  <si>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</si>
  <si>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</si>
  <si>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</si>
  <si>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</si>
  <si>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</si>
  <si>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</si>
  <si>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</si>
  <si>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</si>
  <si>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</si>
  <si>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</si>
  <si>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</si>
  <si>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</si>
  <si>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</si>
  <si>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</si>
  <si>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</si>
  <si>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</si>
  <si>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</si>
  <si>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</si>
  <si>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</si>
  <si>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</si>
  <si>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</si>
  <si>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</si>
  <si>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</si>
  <si>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</si>
  <si>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</si>
  <si>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</si>
  <si>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</si>
  <si>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</si>
  <si>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</si>
  <si>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</si>
  <si>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</si>
  <si>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</si>
  <si>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</si>
  <si>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</si>
  <si>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</si>
  <si>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</si>
  <si>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</si>
  <si>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</si>
  <si>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</si>
  <si>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</si>
  <si>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</si>
  <si>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</si>
  <si>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</si>
  <si>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</si>
  <si>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</si>
  <si>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</si>
  <si>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</si>
  <si>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</si>
  <si>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</si>
  <si>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</si>
  <si>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</si>
  <si>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</si>
  <si>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</si>
  <si>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</si>
  <si>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</si>
  <si>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</si>
  <si>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</si>
  <si>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</si>
  <si>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</si>
  <si>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</si>
  <si>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</si>
  <si>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</si>
  <si>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</si>
  <si>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</si>
  <si>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</si>
  <si>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</si>
  <si>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</si>
  <si>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</si>
  <si>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</si>
  <si>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</si>
  <si>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</si>
  <si>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</si>
  <si>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</si>
  <si>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</si>
  <si>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</si>
  <si>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</si>
  <si>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</si>
  <si>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</si>
  <si>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</si>
  <si>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</si>
  <si>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</si>
  <si>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</si>
  <si>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</si>
  <si>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</si>
  <si>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</si>
  <si>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</si>
  <si>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</si>
  <si>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</si>
  <si>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</si>
  <si>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</si>
  <si>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</si>
  <si>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</si>
  <si>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</si>
  <si>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</si>
  <si>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</si>
  <si>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</si>
  <si>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</si>
  <si>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</si>
  <si>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</si>
  <si>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</si>
  <si>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</si>
  <si>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</si>
  <si>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</si>
  <si>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</si>
  <si>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</si>
  <si>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</si>
  <si>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</si>
  <si>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</si>
  <si>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</si>
  <si>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</si>
  <si>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</si>
  <si>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</si>
  <si>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</si>
  <si>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</si>
  <si>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</si>
  <si>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</si>
  <si>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</si>
  <si>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</si>
  <si>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</si>
  <si>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</si>
  <si>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</si>
  <si>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</si>
  <si>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</si>
  <si>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</si>
  <si>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</si>
  <si>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</si>
  <si>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</si>
  <si>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</si>
  <si>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</si>
  <si>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</si>
  <si>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</si>
  <si>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</si>
  <si>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</si>
  <si>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</si>
  <si>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</si>
  <si>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</si>
  <si>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</si>
  <si>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</si>
  <si>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</si>
  <si>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</si>
  <si>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</si>
  <si>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</si>
  <si>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</si>
  <si>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</si>
  <si>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</si>
  <si>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</si>
  <si>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</si>
  <si>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</si>
  <si>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</si>
  <si>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</si>
  <si>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</si>
  <si>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</si>
  <si>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</si>
  <si>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</si>
  <si>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</si>
  <si>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</si>
  <si>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</si>
  <si>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</si>
  <si>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</si>
  <si>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</si>
  <si>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</si>
  <si>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</si>
  <si>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</si>
  <si>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</si>
  <si>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</si>
  <si>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</si>
  <si>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</si>
  <si>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</si>
  <si>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</si>
  <si>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</si>
  <si>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</si>
  <si>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</si>
  <si>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</si>
  <si>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</si>
  <si>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</si>
  <si>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</si>
  <si>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</si>
  <si>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</si>
  <si>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</si>
  <si>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</si>
  <si>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</si>
  <si>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</si>
  <si>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</si>
  <si>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</si>
  <si>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</si>
  <si>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</si>
  <si>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</si>
  <si>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</si>
  <si>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</si>
  <si>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</si>
  <si>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</si>
  <si>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</si>
  <si>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</si>
  <si>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</si>
  <si>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</si>
  <si>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</si>
  <si>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</si>
  <si>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</si>
  <si>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</si>
  <si>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</si>
  <si>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</si>
  <si>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</si>
  <si>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</si>
  <si>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</si>
  <si>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</si>
  <si>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</si>
  <si>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</si>
  <si>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</si>
  <si>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</si>
  <si>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</si>
  <si>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</si>
  <si>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</si>
  <si>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</si>
  <si>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</si>
  <si>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</si>
  <si>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</si>
  <si>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</si>
  <si>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</si>
  <si>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</si>
  <si>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</si>
  <si>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</si>
  <si>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</si>
  <si>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</si>
  <si>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</si>
  <si>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</si>
  <si>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</si>
  <si>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</si>
  <si>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</si>
  <si>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</si>
  <si>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</si>
  <si>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</si>
  <si>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</si>
  <si>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</si>
  <si>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</si>
  <si>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</si>
  <si>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</si>
  <si>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</si>
  <si>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</si>
  <si>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</si>
  <si>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</si>
  <si>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</si>
  <si>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</si>
  <si>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</si>
  <si>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</si>
  <si>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</si>
  <si>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</si>
  <si>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</si>
  <si>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</si>
  <si>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</si>
  <si>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</si>
  <si>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</si>
  <si>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</si>
  <si>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</si>
  <si>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</si>
  <si>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</si>
  <si>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</si>
  <si>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</si>
  <si>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</si>
  <si>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</si>
  <si>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</si>
  <si>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</si>
  <si>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</si>
  <si>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</si>
  <si>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</si>
  <si>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</si>
  <si>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</si>
  <si>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</si>
  <si>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</si>
  <si>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</si>
  <si>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</si>
  <si>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</si>
  <si>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</si>
  <si>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</si>
  <si>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</si>
  <si>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</si>
  <si>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</si>
  <si>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</si>
  <si>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</si>
  <si>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</si>
  <si>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</si>
  <si>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</si>
  <si>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</si>
  <si>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</si>
  <si>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</si>
  <si>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</si>
  <si>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</si>
  <si>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</si>
  <si>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</si>
  <si>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</si>
  <si>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</si>
  <si>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</si>
  <si>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</si>
  <si>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</si>
  <si>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</si>
  <si>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</si>
  <si>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</si>
  <si>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</si>
  <si>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</si>
  <si>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</si>
  <si>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</si>
  <si>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</si>
  <si>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</si>
  <si>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</si>
  <si>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</si>
  <si>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</si>
  <si>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</si>
  <si>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</si>
  <si>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</si>
  <si>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</si>
  <si>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</si>
  <si>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</si>
  <si>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</si>
  <si>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</si>
  <si>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</si>
  <si>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</si>
  <si>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</si>
  <si>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</si>
  <si>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</si>
  <si>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</si>
  <si>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</si>
  <si>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</si>
  <si>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</si>
  <si>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</si>
  <si>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</si>
  <si>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</si>
  <si>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</si>
  <si>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</si>
  <si>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</si>
  <si>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</si>
  <si>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</si>
  <si>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</si>
  <si>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</si>
  <si>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</si>
  <si>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</si>
  <si>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</si>
  <si>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</si>
  <si>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</si>
  <si>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</si>
  <si>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</si>
  <si>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</si>
  <si>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</si>
  <si>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</si>
  <si>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</si>
  <si>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</si>
  <si>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</si>
  <si>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</si>
  <si>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</si>
  <si>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</si>
  <si>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</si>
  <si>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</si>
  <si>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</si>
  <si>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</si>
  <si>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</si>
  <si>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</si>
  <si>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</si>
  <si>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</si>
  <si>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</si>
  <si>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</si>
  <si>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</si>
  <si>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</si>
  <si>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</si>
  <si>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</si>
  <si>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</si>
  <si>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</si>
  <si>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</si>
  <si>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</si>
  <si>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</si>
  <si>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</si>
  <si>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</si>
  <si>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</si>
  <si>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</si>
  <si>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</si>
  <si>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</si>
  <si>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</si>
  <si>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</si>
  <si>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</si>
  <si>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</si>
  <si>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</si>
  <si>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</si>
  <si>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</si>
  <si>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</si>
  <si>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</si>
  <si>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</si>
  <si>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</si>
  <si>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</si>
  <si>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</si>
  <si>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</si>
  <si>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</si>
  <si>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</si>
  <si>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</si>
  <si>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</si>
  <si>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</si>
  <si>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</si>
  <si>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</si>
  <si>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</si>
  <si>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</si>
  <si>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</si>
  <si>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</si>
  <si>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</si>
  <si>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</si>
  <si>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</si>
  <si>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</si>
  <si>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</si>
  <si>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</si>
  <si>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</si>
  <si>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</si>
  <si>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</si>
  <si>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</si>
  <si>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</si>
  <si>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</si>
  <si>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</si>
  <si>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</si>
  <si>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</si>
  <si>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</si>
  <si>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</si>
  <si>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</si>
  <si>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</si>
  <si>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</si>
  <si>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</si>
  <si>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</si>
  <si>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</si>
  <si>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</si>
  <si>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</si>
  <si>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</si>
  <si>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</si>
  <si>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</si>
  <si>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</si>
  <si>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</si>
  <si>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</si>
  <si>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</si>
  <si>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</si>
  <si>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</si>
  <si>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</si>
  <si>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</si>
  <si>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</si>
  <si>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</si>
  <si>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</si>
  <si>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</si>
  <si>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</si>
  <si>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</si>
  <si>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</si>
  <si>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</si>
  <si>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</si>
  <si>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</si>
  <si>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</si>
  <si>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</si>
  <si>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</si>
  <si>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</si>
  <si>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</si>
  <si>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</si>
  <si>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</si>
  <si>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</si>
  <si>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</si>
  <si>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</si>
  <si>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</si>
  <si>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</si>
  <si>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</si>
  <si>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</si>
  <si>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</si>
  <si>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</si>
  <si>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</si>
  <si>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</si>
  <si>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</si>
  <si>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</si>
  <si>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</si>
  <si>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</si>
  <si>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</si>
  <si>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</si>
  <si>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</si>
  <si>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</si>
  <si>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</si>
  <si>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</si>
  <si>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</si>
  <si>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</si>
  <si>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</si>
  <si>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</si>
  <si>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</si>
  <si>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</si>
  <si>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</si>
  <si>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</si>
  <si>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</si>
  <si>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</si>
  <si>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</si>
  <si>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</si>
  <si>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</si>
  <si>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</si>
  <si>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</si>
  <si>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</si>
  <si>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</si>
  <si>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</si>
  <si>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</si>
  <si>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</si>
  <si>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</si>
  <si>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</si>
  <si>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</si>
  <si>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</si>
  <si>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</si>
  <si>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</si>
  <si>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</si>
  <si>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</si>
  <si>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</si>
  <si>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</si>
  <si>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</si>
  <si>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</si>
  <si>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</si>
  <si>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</si>
  <si>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</si>
  <si>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</si>
  <si>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</si>
  <si>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</si>
  <si>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</si>
  <si>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</si>
  <si>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</si>
  <si>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</si>
  <si>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</si>
  <si>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</si>
  <si>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</si>
  <si>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</si>
  <si>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</si>
  <si>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</si>
  <si>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</si>
  <si>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</si>
  <si>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</si>
  <si>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</si>
  <si>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</si>
  <si>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</si>
  <si>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</si>
  <si>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</si>
  <si>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</si>
  <si>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</si>
  <si>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</si>
  <si>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</si>
  <si>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</si>
  <si>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</si>
  <si>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</si>
  <si>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</si>
  <si>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</si>
  <si>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</si>
  <si>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</si>
  <si>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</si>
  <si>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</si>
  <si>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</si>
  <si>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</si>
  <si>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</si>
  <si>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</si>
  <si>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</si>
  <si>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</si>
  <si>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</si>
  <si>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</si>
  <si>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</si>
  <si>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</si>
  <si>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</si>
  <si>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</si>
  <si>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</si>
  <si>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</si>
  <si>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</si>
  <si>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</si>
  <si>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</si>
  <si>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</si>
  <si>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</si>
  <si>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</si>
  <si>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</si>
  <si>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</si>
  <si>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</si>
  <si>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</si>
  <si>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</si>
  <si>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</si>
  <si>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</si>
  <si>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</si>
  <si>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</si>
  <si>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</si>
  <si>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</si>
  <si>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</si>
  <si>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</si>
  <si>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</si>
  <si>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</si>
  <si>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</si>
  <si>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</si>
  <si>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</si>
  <si>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</si>
  <si>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</si>
  <si>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</si>
  <si>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</si>
  <si>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</si>
  <si>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</si>
  <si>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</si>
  <si>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</si>
  <si>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</si>
  <si>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</si>
  <si>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</si>
  <si>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</si>
  <si>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</si>
  <si>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</si>
  <si>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</si>
  <si>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</si>
  <si>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</si>
  <si>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</si>
  <si>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</si>
  <si>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</si>
  <si>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</si>
  <si>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</si>
  <si>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</si>
  <si>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</si>
  <si>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</si>
  <si>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</si>
  <si>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</si>
  <si>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</si>
  <si>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</si>
  <si>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</si>
  <si>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</si>
  <si>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</si>
  <si>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</si>
  <si>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</si>
  <si>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</si>
  <si>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</si>
  <si>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</si>
  <si>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</si>
  <si>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</si>
  <si>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</si>
  <si>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</si>
  <si>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</si>
  <si>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</si>
  <si>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</si>
  <si>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</si>
  <si>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</si>
  <si>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</si>
  <si>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</si>
  <si>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</si>
  <si>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</si>
  <si>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</si>
  <si>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</si>
  <si>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</si>
  <si>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</si>
  <si>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</si>
  <si>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</si>
  <si>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</si>
  <si>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</si>
  <si>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</si>
  <si>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</si>
  <si>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</si>
  <si>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</si>
  <si>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</si>
  <si>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</si>
  <si>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</si>
  <si>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</si>
  <si>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</si>
  <si>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</si>
  <si>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</si>
  <si>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</si>
  <si>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</si>
  <si>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</si>
  <si>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</si>
  <si>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</si>
  <si>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</si>
  <si>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</si>
  <si>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</si>
  <si>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</si>
  <si>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</si>
  <si>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</si>
  <si>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</si>
  <si>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</si>
  <si>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</si>
  <si>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</si>
  <si>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</si>
  <si>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</si>
  <si>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</si>
  <si>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</si>
  <si>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</si>
  <si>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</si>
  <si>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</si>
  <si>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</si>
  <si>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</si>
  <si>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</si>
  <si>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</si>
  <si>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</si>
  <si>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</si>
  <si>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</si>
  <si>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</si>
  <si>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</si>
  <si>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</si>
  <si>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</si>
  <si>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</si>
  <si>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</si>
  <si>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</si>
  <si>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</si>
  <si>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</si>
  <si>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</si>
  <si>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</si>
  <si>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</si>
  <si>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</si>
  <si>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</si>
  <si>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</si>
  <si>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</si>
  <si>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</si>
  <si>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</si>
  <si>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</si>
  <si>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</si>
  <si>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</si>
  <si>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</si>
  <si>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</si>
  <si>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</si>
  <si>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</si>
  <si>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</si>
  <si>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</si>
  <si>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</si>
  <si>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</si>
  <si>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</si>
  <si>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</si>
  <si>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</si>
  <si>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</si>
  <si>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</si>
  <si>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</si>
  <si>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</si>
  <si>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</si>
  <si>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</si>
  <si>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</si>
  <si>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</si>
  <si>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</si>
  <si>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</si>
  <si>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</si>
  <si>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</si>
  <si>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</si>
  <si>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</si>
  <si>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</si>
  <si>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</si>
  <si>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</si>
  <si>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</si>
  <si>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</si>
  <si>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</si>
  <si>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</si>
  <si>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</si>
  <si>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</si>
  <si>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</si>
  <si>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</si>
  <si>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</si>
  <si>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</si>
  <si>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</si>
  <si>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</si>
  <si>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</si>
  <si>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</si>
  <si>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</si>
  <si>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</si>
  <si>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</si>
  <si>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</si>
  <si>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</si>
  <si>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</si>
  <si>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</si>
  <si>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</si>
  <si>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</si>
  <si>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</si>
  <si>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</si>
  <si>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</si>
  <si>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</si>
  <si>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</si>
  <si>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</si>
  <si>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</si>
  <si>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</si>
  <si>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</si>
  <si>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</si>
  <si>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</si>
  <si>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</si>
  <si>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</si>
  <si>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</si>
  <si>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</si>
  <si>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</si>
  <si>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</si>
  <si>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</si>
  <si>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</si>
  <si>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</si>
  <si>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</si>
  <si>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</si>
  <si>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</si>
  <si>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</si>
  <si>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</si>
  <si>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</si>
  <si>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</si>
  <si>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</si>
  <si>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</si>
  <si>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</si>
  <si>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</si>
  <si>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</si>
  <si>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</si>
  <si>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</si>
  <si>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</si>
  <si>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</si>
  <si>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</si>
  <si>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</si>
  <si>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</si>
  <si>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</si>
  <si>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</si>
  <si>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</si>
  <si>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</si>
  <si>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</si>
  <si>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</si>
  <si>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</si>
  <si>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</si>
  <si>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</si>
  <si>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</si>
  <si>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</si>
  <si>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</si>
  <si>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</si>
  <si>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</si>
  <si>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</si>
  <si>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</si>
  <si>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</si>
  <si>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</si>
  <si>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</si>
  <si>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</si>
  <si>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</si>
  <si>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</si>
  <si>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</si>
  <si>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</si>
  <si>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</si>
  <si>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</si>
  <si>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</si>
  <si>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</si>
  <si>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</si>
  <si>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</si>
  <si>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</si>
  <si>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</si>
  <si>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</si>
  <si>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</si>
  <si>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</si>
  <si>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</si>
  <si>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</si>
  <si>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</si>
  <si>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</si>
  <si>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</si>
  <si>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</si>
  <si>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</si>
  <si>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</si>
  <si>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</si>
  <si>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</si>
  <si>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</si>
  <si>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</si>
  <si>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</si>
  <si>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</si>
  <si>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</si>
  <si>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</si>
  <si>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</si>
  <si>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</si>
  <si>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</si>
  <si>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</si>
  <si>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</si>
  <si>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</si>
  <si>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</si>
  <si>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</si>
  <si>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</si>
  <si>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</si>
  <si>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</si>
  <si>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</si>
  <si>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</si>
  <si>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</si>
  <si>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</si>
  <si>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</si>
  <si>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</si>
  <si>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</si>
  <si>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</si>
  <si>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</si>
  <si>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</si>
  <si>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</si>
  <si>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</si>
  <si>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</si>
  <si>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</si>
  <si>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</si>
  <si>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</si>
  <si>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</si>
  <si>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</si>
  <si>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</si>
  <si>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</si>
  <si>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</si>
  <si>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</si>
  <si>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</si>
  <si>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</si>
  <si>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</si>
  <si>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</si>
  <si>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</si>
  <si>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</si>
  <si>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</si>
  <si>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</si>
  <si>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</si>
  <si>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</si>
  <si>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</si>
  <si>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</si>
  <si>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</si>
  <si>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</si>
  <si>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</si>
  <si>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</si>
  <si>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</si>
  <si>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</si>
  <si>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</si>
  <si>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</si>
  <si>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</si>
  <si>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</si>
  <si>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</si>
  <si>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</si>
  <si>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</si>
  <si>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</si>
  <si>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</si>
  <si>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</si>
  <si>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</si>
  <si>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</si>
  <si>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</si>
  <si>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</si>
  <si>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</si>
  <si>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</si>
  <si>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</si>
  <si>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</si>
  <si>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</si>
  <si>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</si>
  <si>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</si>
  <si>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</si>
  <si>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</si>
  <si>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</si>
  <si>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</si>
  <si>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</si>
  <si>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</si>
  <si>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</si>
  <si>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</si>
  <si>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</si>
  <si>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</si>
  <si>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</si>
  <si>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</si>
  <si>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</si>
  <si>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</si>
  <si>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</si>
  <si>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</si>
  <si>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</si>
  <si>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</si>
  <si>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</si>
  <si>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</si>
  <si>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</si>
  <si>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</si>
  <si>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</si>
  <si>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</si>
  <si>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</si>
  <si>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</si>
  <si>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</si>
  <si>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</si>
  <si>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</si>
  <si>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</si>
  <si>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</si>
  <si>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</si>
  <si>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</si>
  <si>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</si>
  <si>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</si>
  <si>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</si>
  <si>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</si>
  <si>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</si>
  <si>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</si>
  <si>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</si>
  <si>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</si>
  <si>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</si>
  <si>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</si>
  <si>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</si>
  <si>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</si>
  <si>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</si>
  <si>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</si>
  <si>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</si>
  <si>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</si>
  <si>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</si>
  <si>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</si>
  <si>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</si>
  <si>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</si>
  <si>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</si>
  <si>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</si>
  <si>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</si>
  <si>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</si>
  <si>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</si>
  <si>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</si>
  <si>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</si>
  <si>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</si>
  <si>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</si>
  <si>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</si>
  <si>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</si>
  <si>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</si>
  <si>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</si>
  <si>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</si>
  <si>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</si>
  <si>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</si>
  <si>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</si>
  <si>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</si>
  <si>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</si>
  <si>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</si>
  <si>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</si>
  <si>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</si>
  <si>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</si>
  <si>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</si>
  <si>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</si>
  <si>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</si>
  <si>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</si>
  <si>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</si>
  <si>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</si>
  <si>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</si>
  <si>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</si>
  <si>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</si>
  <si>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</si>
  <si>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</si>
  <si>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</si>
  <si>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</si>
  <si>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</si>
  <si>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</si>
  <si>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</si>
  <si>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</si>
  <si>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</si>
  <si>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</si>
  <si>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</si>
  <si>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</si>
  <si>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</si>
  <si>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</si>
  <si>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</si>
  <si>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</si>
  <si>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</si>
  <si>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</si>
  <si>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</si>
  <si>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</si>
  <si>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</si>
  <si>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</si>
  <si>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</si>
  <si>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</si>
  <si>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</si>
  <si>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</si>
  <si>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</si>
  <si>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</si>
  <si>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</si>
  <si>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</si>
  <si>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</si>
  <si>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</si>
  <si>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</si>
  <si>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</si>
  <si>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</si>
  <si>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</si>
  <si>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</si>
  <si>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</si>
  <si>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</si>
  <si>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</si>
  <si>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</si>
  <si>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</si>
  <si>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</si>
  <si>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</si>
  <si>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</si>
  <si>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</si>
  <si>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</si>
  <si>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</si>
  <si>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</si>
  <si>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</si>
  <si>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</si>
  <si>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</si>
  <si>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</si>
  <si>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</si>
  <si>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</si>
  <si>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</si>
  <si>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</si>
  <si>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</si>
  <si>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</si>
  <si>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</si>
  <si>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</si>
  <si>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</si>
  <si>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</si>
  <si>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</si>
  <si>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</si>
  <si>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</si>
  <si>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</si>
  <si>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</si>
  <si>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</si>
  <si>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</si>
  <si>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</si>
  <si>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</si>
  <si>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</si>
  <si>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</si>
  <si>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</si>
  <si>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</si>
  <si>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</si>
  <si>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</si>
  <si>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</si>
  <si>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</si>
  <si>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</si>
  <si>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</si>
  <si>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</si>
  <si>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</si>
  <si>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</si>
  <si>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</si>
  <si>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</si>
  <si>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</si>
  <si>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</si>
  <si>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</si>
  <si>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</si>
  <si>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</si>
  <si>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</si>
  <si>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</si>
  <si>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</si>
  <si>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</si>
  <si>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</si>
  <si>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</si>
  <si>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</si>
  <si>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</si>
  <si>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</si>
  <si>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</si>
  <si>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</si>
  <si>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</si>
  <si>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</si>
  <si>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</si>
  <si>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</si>
  <si>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</si>
  <si>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</si>
  <si>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</si>
  <si>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</si>
  <si>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</si>
  <si>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</si>
  <si>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</si>
  <si>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</si>
  <si>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</si>
  <si>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</si>
  <si>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</si>
  <si>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</si>
  <si>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</si>
  <si>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</si>
  <si>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</si>
  <si>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</si>
  <si>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</si>
  <si>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</si>
  <si>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</si>
  <si>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</si>
  <si>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</si>
  <si>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</si>
  <si>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</si>
  <si>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</si>
  <si>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</si>
  <si>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</si>
  <si>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</si>
  <si>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</si>
  <si>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</si>
  <si>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</si>
  <si>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</si>
  <si>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</si>
  <si>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</si>
  <si>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</si>
  <si>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</si>
  <si>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</si>
  <si>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</si>
  <si>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</si>
  <si>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</si>
  <si>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</si>
  <si>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</si>
  <si>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</si>
  <si>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</si>
  <si>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</si>
  <si>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</si>
  <si>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</si>
  <si>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</si>
  <si>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</si>
  <si>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</si>
  <si>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</si>
  <si>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</si>
  <si>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</si>
  <si>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</si>
  <si>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</si>
  <si>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</si>
  <si>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</si>
  <si>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</si>
  <si>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</si>
  <si>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</si>
  <si>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</si>
  <si>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</si>
  <si>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</si>
  <si>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</si>
  <si>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</si>
  <si>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</si>
  <si>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</si>
  <si>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</si>
  <si>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</si>
  <si>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</si>
  <si>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</si>
  <si>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</si>
  <si>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</si>
  <si>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</si>
  <si>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</si>
  <si>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</si>
  <si>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</si>
  <si>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</si>
  <si>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</si>
  <si>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</si>
  <si>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</si>
  <si>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</si>
  <si>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</si>
  <si>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</si>
  <si>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</si>
  <si>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</si>
  <si>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</si>
  <si>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</si>
  <si>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</si>
  <si>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</si>
  <si>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</si>
  <si>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</si>
  <si>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</si>
  <si>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</si>
  <si>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</si>
  <si>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</si>
  <si>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</si>
  <si>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</si>
  <si>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</si>
  <si>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</si>
  <si>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</si>
  <si>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</si>
  <si>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</si>
  <si>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</si>
  <si>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</si>
  <si>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</si>
  <si>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</si>
  <si>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</si>
  <si>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</si>
  <si>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</si>
  <si>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</si>
  <si>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</si>
  <si>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</si>
  <si>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</si>
  <si>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</si>
  <si>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</si>
  <si>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</si>
  <si>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</si>
  <si>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</si>
  <si>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</si>
  <si>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</si>
  <si>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</si>
  <si>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</si>
  <si>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</si>
  <si>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</si>
  <si>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</si>
  <si>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</si>
  <si>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</si>
  <si>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</si>
  <si>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</si>
  <si>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</si>
  <si>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</si>
  <si>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</si>
  <si>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</si>
  <si>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</si>
  <si>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</si>
  <si>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</si>
  <si>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</si>
  <si>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</si>
  <si>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</si>
  <si>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</si>
  <si>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</si>
  <si>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</si>
  <si>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</si>
  <si>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</si>
  <si>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</si>
  <si>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</si>
  <si>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</si>
  <si>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</si>
  <si>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</si>
  <si>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</si>
  <si>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</si>
  <si>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</si>
  <si>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</si>
  <si>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</si>
  <si>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</si>
  <si>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</si>
  <si>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</si>
  <si>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</si>
  <si>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</si>
  <si>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</si>
  <si>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</si>
  <si>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</si>
  <si>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</si>
  <si>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</si>
  <si>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</si>
  <si>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</si>
  <si>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</si>
  <si>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</si>
  <si>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</si>
  <si>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</si>
  <si>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</si>
  <si>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</si>
  <si>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</si>
  <si>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</si>
  <si>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</si>
  <si>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</si>
  <si>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</si>
  <si>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</si>
  <si>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</si>
  <si>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</si>
  <si>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</si>
  <si>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</si>
  <si>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</si>
  <si>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</si>
  <si>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</si>
  <si>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</si>
  <si>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</si>
  <si>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</si>
  <si>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</si>
  <si>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</si>
  <si>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</si>
  <si>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</si>
  <si>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</si>
  <si>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</si>
  <si>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</si>
  <si>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</si>
  <si>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</si>
  <si>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</si>
  <si>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</si>
  <si>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</si>
  <si>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</si>
  <si>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</si>
  <si>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</si>
  <si>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</si>
  <si>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</si>
  <si>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</si>
  <si>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</si>
  <si>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</si>
  <si>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</si>
  <si>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</si>
  <si>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</si>
  <si>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</si>
  <si>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</si>
  <si>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</si>
  <si>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</si>
  <si>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</si>
  <si>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</si>
  <si>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</si>
  <si>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</si>
  <si>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</si>
  <si>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</si>
  <si>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</si>
  <si>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</si>
  <si>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</si>
  <si>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</si>
  <si>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</si>
  <si>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</si>
  <si>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</si>
  <si>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</si>
  <si>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</si>
  <si>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</si>
  <si>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</si>
  <si>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</si>
  <si>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</si>
  <si>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</si>
  <si>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</si>
  <si>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</si>
  <si>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</si>
  <si>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</si>
  <si>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</si>
  <si>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</si>
  <si>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</si>
  <si>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</si>
  <si>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</si>
  <si>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</si>
  <si>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</si>
  <si>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</si>
  <si>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</si>
  <si>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</si>
  <si>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</si>
  <si>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</si>
  <si>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</si>
  <si>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</si>
  <si>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</si>
  <si>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</si>
  <si>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</si>
  <si>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</si>
  <si>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</si>
  <si>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</si>
  <si>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</si>
  <si>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</si>
  <si>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</si>
  <si>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</si>
  <si>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</si>
  <si>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</si>
  <si>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</si>
  <si>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</si>
  <si>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</si>
  <si>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</si>
  <si>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</si>
  <si>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</si>
  <si>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</si>
  <si>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</si>
  <si>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</si>
  <si>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</si>
  <si>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</si>
  <si>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</si>
  <si>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</si>
  <si>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</si>
  <si>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</si>
  <si>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</si>
  <si>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</si>
  <si>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</si>
  <si>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</si>
  <si>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</si>
  <si>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</si>
  <si>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</si>
  <si>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</si>
  <si>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</si>
  <si>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</si>
  <si>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</si>
  <si>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</si>
  <si>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</si>
  <si>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</si>
  <si>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</si>
  <si>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</si>
  <si>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</si>
  <si>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</si>
  <si>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</si>
  <si>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</si>
  <si>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</si>
  <si>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</si>
  <si>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</si>
  <si>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</si>
  <si>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</si>
  <si>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</si>
  <si>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</si>
  <si>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</si>
  <si>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</si>
  <si>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</si>
  <si>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</si>
  <si>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</si>
  <si>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</si>
  <si>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</si>
  <si>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</si>
  <si>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</si>
  <si>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</si>
  <si>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</si>
  <si>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</si>
  <si>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</si>
  <si>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</si>
  <si>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</si>
  <si>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</si>
  <si>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</si>
  <si>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</si>
  <si>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</si>
  <si>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</si>
  <si>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</si>
  <si>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</si>
  <si>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</si>
  <si>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</si>
  <si>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</si>
  <si>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</si>
  <si>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</si>
  <si>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</si>
  <si>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</si>
  <si>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</si>
  <si>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</si>
  <si>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</si>
  <si>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</si>
  <si>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</si>
  <si>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</si>
  <si>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</si>
  <si>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</si>
  <si>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</si>
  <si>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</si>
  <si>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</si>
  <si>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</si>
  <si>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</si>
  <si>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</si>
  <si>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</si>
  <si>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</si>
  <si>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</si>
  <si>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</si>
  <si>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</si>
  <si>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</si>
  <si>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</si>
  <si>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</si>
  <si>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</si>
  <si>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</si>
  <si>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</si>
  <si>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</si>
  <si>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</si>
  <si>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</si>
  <si>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</si>
  <si>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</si>
  <si>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</si>
  <si>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</si>
  <si>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</si>
  <si>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</si>
  <si>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</si>
  <si>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</si>
  <si>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</si>
  <si>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</si>
  <si>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</si>
  <si>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</si>
  <si>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</si>
  <si>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</si>
  <si>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</si>
  <si>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</si>
  <si>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</si>
  <si>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</si>
  <si>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</si>
  <si>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</si>
  <si>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</si>
  <si>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</si>
  <si>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</si>
  <si>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</si>
  <si>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</si>
  <si>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</si>
  <si>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</si>
  <si>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</si>
  <si>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</si>
  <si>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</si>
  <si>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</si>
  <si>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</si>
  <si>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</si>
  <si>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</si>
  <si>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</si>
  <si>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</si>
  <si>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</si>
  <si>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</si>
  <si>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</si>
  <si>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</si>
  <si>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</si>
  <si>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</si>
  <si>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</si>
  <si>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</si>
  <si>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</si>
  <si>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</si>
  <si>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</si>
  <si>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</si>
  <si>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</si>
  <si>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</si>
  <si>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</si>
  <si>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</si>
  <si>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</si>
  <si>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</si>
  <si>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</si>
  <si>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</si>
  <si>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</si>
  <si>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</si>
  <si>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</si>
  <si>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</si>
  <si>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</si>
  <si>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</si>
  <si>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</si>
  <si>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</si>
  <si>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</si>
  <si>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</si>
  <si>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</si>
  <si>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</si>
  <si>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</si>
  <si>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</si>
  <si>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</si>
  <si>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</si>
  <si>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</si>
  <si>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</si>
  <si>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</si>
  <si>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</si>
  <si>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</si>
  <si>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</si>
  <si>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</si>
  <si>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</si>
  <si>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</si>
  <si>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</si>
  <si>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</si>
  <si>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</si>
  <si>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</si>
  <si>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</si>
  <si>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</si>
  <si>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</si>
  <si>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</si>
  <si>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</si>
  <si>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</si>
  <si>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</si>
  <si>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</si>
  <si>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</si>
  <si>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</si>
  <si>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</si>
  <si>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</si>
  <si>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</si>
  <si>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</si>
  <si>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</si>
  <si>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</si>
  <si>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</si>
  <si>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</si>
  <si>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</si>
  <si>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</si>
  <si>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</si>
  <si>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</si>
  <si>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</si>
  <si>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</si>
  <si>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</si>
  <si>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</si>
  <si>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</si>
  <si>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</si>
  <si>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</si>
  <si>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</si>
  <si>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</si>
  <si>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</si>
  <si>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</si>
  <si>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</si>
  <si>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</si>
  <si>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</si>
  <si>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</si>
  <si>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</si>
  <si>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</si>
  <si>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</si>
  <si>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</si>
  <si>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</si>
  <si>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</si>
  <si>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</si>
  <si>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</si>
  <si>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</si>
  <si>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</si>
  <si>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</si>
  <si>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</si>
  <si>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</si>
  <si>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</si>
  <si>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</si>
  <si>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</si>
  <si>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</si>
  <si>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</si>
  <si>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</si>
  <si>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</si>
  <si>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</si>
  <si>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</si>
  <si>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</si>
  <si>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</si>
  <si>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</si>
  <si>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</si>
  <si>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</si>
  <si>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</si>
  <si>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</si>
  <si>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</si>
  <si>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</si>
  <si>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</si>
  <si>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</si>
  <si>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</si>
  <si>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</si>
  <si>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</si>
  <si>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</si>
  <si>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</si>
  <si>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</si>
  <si>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</si>
  <si>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</si>
  <si>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</si>
  <si>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</si>
  <si>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</si>
  <si>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</si>
  <si>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</si>
  <si>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</si>
  <si>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</si>
  <si>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</si>
  <si>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</si>
  <si>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</si>
  <si>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</si>
  <si>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</si>
  <si>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</si>
  <si>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</si>
  <si>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</si>
  <si>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</si>
  <si>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</si>
  <si>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</si>
  <si>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</si>
  <si>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</si>
  <si>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</si>
  <si>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</si>
  <si>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</si>
  <si>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</si>
  <si>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</si>
  <si>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</si>
  <si>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</si>
  <si>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</si>
  <si>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</si>
  <si>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</si>
  <si>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</si>
  <si>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</si>
  <si>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</si>
  <si>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</si>
  <si>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</si>
  <si>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</si>
  <si>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</si>
  <si>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</si>
  <si>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</si>
  <si>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</si>
  <si>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</si>
  <si>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</si>
  <si>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</si>
  <si>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</si>
  <si>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</si>
  <si>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</si>
  <si>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</si>
  <si>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</si>
  <si>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</si>
  <si>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</si>
  <si>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</si>
  <si>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</si>
  <si>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</si>
  <si>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</si>
  <si>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</si>
  <si>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</si>
  <si>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</si>
  <si>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</si>
  <si>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</si>
  <si>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</si>
  <si>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</si>
  <si>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</si>
  <si>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</si>
  <si>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</si>
  <si>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</si>
  <si>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</si>
  <si>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</si>
  <si>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</si>
  <si>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</si>
  <si>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</si>
  <si>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</si>
  <si>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</si>
  <si>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</si>
  <si>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</si>
  <si>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</si>
  <si>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</si>
  <si>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</si>
  <si>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</si>
  <si>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</si>
  <si>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</si>
  <si>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</si>
  <si>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</si>
  <si>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</si>
  <si>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</si>
  <si>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</si>
  <si>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</si>
  <si>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</si>
  <si>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</si>
  <si>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</si>
  <si>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</si>
  <si>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</si>
  <si>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</si>
  <si>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</si>
  <si>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</si>
  <si>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</si>
  <si>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</si>
  <si>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</si>
  <si>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</si>
  <si>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</si>
  <si>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</si>
  <si>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</si>
  <si>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</si>
  <si>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</si>
  <si>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</si>
  <si>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</si>
  <si>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</si>
  <si>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</si>
  <si>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</si>
  <si>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</si>
  <si>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</si>
  <si>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</si>
  <si>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</si>
  <si>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</si>
  <si>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</si>
  <si>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</si>
  <si>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</si>
  <si>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</si>
  <si>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</si>
  <si>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</si>
  <si>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</si>
  <si>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</si>
  <si>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</si>
  <si>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</si>
  <si>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</si>
  <si>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</si>
  <si>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</si>
  <si>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</si>
  <si>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</si>
  <si>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</si>
  <si>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</si>
  <si>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</si>
  <si>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</si>
  <si>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</si>
  <si>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</si>
  <si>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</si>
  <si>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</si>
  <si>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</si>
  <si>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</si>
  <si>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</si>
  <si>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</si>
  <si>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</si>
  <si>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</si>
  <si>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</si>
  <si>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</si>
  <si>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</si>
  <si>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</si>
  <si>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</si>
  <si>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</si>
  <si>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</si>
  <si>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</si>
  <si>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</si>
  <si>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</si>
  <si>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</si>
  <si>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</si>
  <si>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</si>
  <si>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</si>
  <si>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</si>
  <si>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</si>
  <si>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</si>
  <si>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</si>
  <si>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</si>
  <si>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</si>
  <si>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</si>
  <si>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</si>
  <si>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</si>
  <si>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</si>
  <si>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</si>
  <si>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</si>
  <si>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</si>
  <si>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</si>
  <si>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</si>
  <si>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</si>
  <si>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</si>
  <si>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</si>
  <si>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</si>
  <si>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</si>
  <si>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</si>
  <si>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</si>
  <si>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</si>
  <si>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</si>
  <si>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</si>
  <si>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</si>
  <si>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</si>
  <si>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</si>
  <si>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</si>
  <si>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</si>
  <si>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</si>
  <si>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</si>
  <si>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</si>
  <si>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</si>
  <si>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</si>
  <si>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</si>
  <si>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</si>
  <si>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</si>
  <si>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</si>
  <si>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</si>
  <si>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</si>
  <si>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</si>
  <si>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</si>
  <si>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</si>
  <si>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</si>
  <si>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</si>
  <si>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</si>
  <si>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</si>
  <si>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</si>
  <si>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</si>
  <si>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</si>
  <si>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</si>
  <si>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</si>
  <si>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</si>
  <si>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</si>
  <si>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</si>
  <si>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</si>
  <si>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</si>
  <si>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</si>
  <si>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</si>
  <si>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</si>
  <si>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</si>
  <si>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</si>
  <si>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</si>
  <si>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</si>
  <si>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</si>
  <si>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</si>
  <si>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</si>
  <si>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</si>
  <si>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</si>
  <si>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</si>
  <si>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</si>
  <si>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</si>
  <si>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</si>
  <si>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</si>
  <si>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</si>
  <si>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</si>
  <si>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</si>
  <si>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</si>
  <si>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</si>
  <si>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</si>
  <si>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</si>
  <si>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</si>
  <si>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</si>
  <si>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</si>
  <si>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</si>
  <si>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</si>
  <si>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</si>
  <si>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</si>
  <si>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</si>
  <si>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</si>
  <si>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</si>
  <si>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</si>
  <si>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</si>
  <si>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</si>
  <si>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</si>
  <si>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</si>
  <si>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</si>
  <si>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</si>
  <si>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</si>
  <si>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</si>
  <si>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</si>
  <si>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</si>
  <si>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</si>
  <si>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</si>
  <si>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</si>
  <si>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</si>
  <si>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</si>
  <si>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</si>
  <si>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</si>
  <si>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</si>
  <si>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</si>
  <si>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</si>
  <si>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</si>
  <si>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</si>
  <si>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</si>
  <si>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</si>
  <si>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</si>
  <si>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</si>
  <si>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</si>
  <si>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</si>
  <si>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</si>
  <si>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</si>
  <si>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</si>
  <si>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</si>
  <si>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</si>
  <si>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</si>
  <si>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</si>
  <si>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</si>
  <si>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</si>
  <si>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</si>
  <si>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</si>
  <si>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</si>
  <si>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</si>
  <si>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</si>
  <si>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</si>
  <si>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</si>
  <si>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</si>
  <si>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</si>
  <si>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</si>
  <si>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</si>
  <si>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</si>
  <si>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</si>
  <si>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</si>
  <si>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</si>
  <si>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</si>
  <si>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</si>
  <si>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</si>
  <si>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</si>
  <si>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</si>
  <si>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</si>
  <si>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</si>
  <si>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</si>
  <si>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</si>
  <si>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</si>
  <si>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</si>
  <si>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</si>
  <si>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</si>
  <si>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</si>
  <si>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</si>
  <si>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</si>
  <si>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</si>
  <si>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</si>
  <si>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</si>
  <si>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</si>
  <si>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</si>
  <si>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</si>
  <si>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</si>
  <si>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</si>
  <si>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</si>
  <si>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</si>
  <si>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</si>
  <si>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</si>
  <si>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</si>
  <si>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</si>
  <si>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</si>
  <si>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</si>
  <si>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</si>
  <si>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</si>
  <si>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</si>
  <si>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</si>
  <si>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</si>
  <si>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</si>
  <si>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</si>
  <si>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</si>
  <si>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</si>
  <si>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</si>
  <si>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</si>
  <si>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</si>
  <si>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</si>
  <si>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</si>
  <si>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</si>
  <si>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</si>
  <si>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</si>
  <si>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</si>
  <si>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</si>
  <si>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</si>
  <si>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</si>
  <si>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</si>
  <si>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</si>
  <si>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</si>
  <si>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</si>
  <si>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</si>
  <si>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</si>
  <si>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</si>
  <si>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</si>
  <si>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</si>
  <si>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</si>
  <si>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</si>
  <si>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</si>
  <si>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</si>
  <si>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</si>
  <si>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</si>
  <si>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</si>
  <si>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</si>
  <si>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</si>
  <si>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</si>
  <si>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</si>
  <si>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</si>
  <si>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</si>
  <si>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</si>
  <si>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</si>
  <si>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</si>
  <si>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</si>
  <si>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</si>
  <si>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</si>
  <si>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</si>
  <si>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</si>
  <si>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</si>
  <si>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</si>
  <si>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</si>
  <si>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</si>
  <si>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</si>
  <si>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</si>
  <si>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</si>
  <si>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</si>
  <si>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</si>
  <si>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</si>
  <si>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</si>
  <si>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</si>
  <si>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</si>
  <si>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</si>
  <si>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</si>
  <si>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</si>
  <si>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</si>
  <si>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</si>
  <si>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</si>
  <si>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</si>
  <si>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</si>
  <si>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</si>
  <si>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</si>
  <si>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</si>
  <si>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</si>
  <si>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</si>
  <si>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</si>
  <si>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</si>
  <si>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</si>
  <si>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</si>
  <si>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</si>
  <si>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</si>
  <si>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</si>
  <si>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</si>
  <si>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</si>
  <si>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</si>
  <si>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</si>
  <si>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</si>
  <si>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</si>
  <si>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</si>
  <si>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</si>
  <si>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</si>
  <si>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</si>
  <si>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</si>
  <si>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</si>
  <si>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</si>
  <si>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</si>
  <si>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</si>
  <si>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</si>
  <si>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</si>
  <si>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</si>
  <si>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</si>
  <si>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</si>
  <si>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</si>
  <si>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</si>
  <si>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</si>
  <si>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</si>
  <si>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</si>
  <si>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</si>
  <si>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</si>
  <si>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</si>
  <si>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</si>
  <si>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</si>
  <si>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</si>
  <si>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</si>
  <si>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</si>
  <si>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</si>
  <si>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</si>
  <si>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</si>
  <si>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</si>
  <si>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</si>
  <si>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</si>
  <si>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</si>
  <si>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</si>
  <si>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</si>
  <si>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</si>
  <si>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</si>
  <si>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</si>
  <si>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</si>
  <si>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</si>
  <si>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</si>
  <si>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</si>
  <si>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</si>
  <si>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</si>
  <si>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</si>
  <si>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</si>
  <si>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</si>
  <si>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</si>
  <si>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</si>
  <si>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</si>
  <si>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</si>
  <si>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</si>
  <si>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</si>
  <si>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</si>
  <si>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</si>
  <si>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</si>
  <si>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</si>
  <si>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</si>
  <si>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</si>
  <si>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</si>
  <si>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</si>
  <si>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</si>
  <si>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</si>
  <si>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</si>
  <si>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</si>
  <si>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</si>
  <si>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</si>
  <si>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</si>
  <si>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</si>
  <si>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</si>
  <si>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</si>
  <si>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</si>
  <si>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</si>
  <si>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</si>
  <si>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</si>
  <si>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</si>
  <si>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</si>
  <si>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</si>
  <si>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</si>
  <si>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</si>
  <si>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</si>
  <si>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</si>
  <si>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</si>
  <si>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</si>
  <si>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</si>
  <si>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</si>
  <si>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</si>
  <si>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</si>
  <si>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</si>
  <si>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</si>
  <si>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</si>
  <si>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</si>
  <si>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</si>
  <si>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</si>
  <si>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</si>
  <si>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</si>
  <si>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</si>
  <si>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</si>
  <si>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</si>
  <si>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</si>
  <si>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</si>
  <si>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</si>
  <si>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</si>
  <si>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</si>
  <si>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</si>
  <si>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</si>
  <si>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</si>
  <si>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</si>
  <si>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</si>
  <si>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</si>
  <si>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</si>
  <si>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</si>
  <si>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</si>
  <si>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</si>
  <si>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</si>
  <si>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</si>
  <si>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</si>
  <si>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</si>
  <si>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</si>
  <si>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</si>
  <si>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</si>
  <si>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</si>
  <si>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</si>
  <si>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</si>
  <si>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</si>
  <si>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</si>
  <si>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</si>
  <si>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</si>
  <si>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</si>
  <si>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</si>
  <si>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</si>
  <si>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</si>
  <si>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</si>
  <si>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</si>
  <si>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</si>
  <si>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</si>
  <si>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</si>
  <si>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</si>
  <si>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</si>
  <si>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</si>
  <si>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</si>
  <si>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</si>
  <si>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</si>
  <si>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</si>
  <si>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</si>
  <si>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</si>
  <si>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</si>
  <si>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</si>
  <si>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</si>
  <si>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</si>
  <si>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</si>
  <si>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</si>
  <si>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</si>
  <si>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</si>
  <si>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</si>
  <si>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</si>
  <si>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</si>
  <si>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</si>
  <si>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</si>
  <si>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</si>
  <si>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</si>
  <si>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</si>
  <si>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</si>
  <si>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</si>
  <si>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</si>
  <si>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</si>
  <si>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</si>
  <si>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</si>
  <si>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</si>
  <si>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</si>
  <si>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</si>
  <si>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</si>
  <si>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</si>
  <si>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</si>
  <si>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</si>
  <si>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</si>
  <si>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</si>
  <si>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</si>
  <si>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</si>
  <si>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</si>
  <si>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</si>
  <si>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</si>
  <si>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</si>
  <si>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</si>
  <si>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</si>
  <si>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</si>
  <si>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</si>
  <si>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</si>
  <si>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</si>
  <si>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</si>
  <si>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</si>
  <si>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</si>
  <si>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</si>
  <si>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</si>
  <si>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</si>
  <si>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</si>
  <si>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</si>
  <si>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</si>
  <si>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</si>
  <si>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</si>
  <si>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</si>
  <si>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</si>
  <si>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</si>
  <si>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</si>
  <si>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</si>
  <si>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</si>
  <si>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</si>
  <si>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</si>
  <si>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</si>
  <si>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</si>
  <si>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</si>
  <si>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</si>
  <si>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</si>
  <si>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</si>
  <si>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</si>
  <si>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</si>
  <si>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</si>
  <si>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</si>
  <si>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</si>
  <si>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</si>
  <si>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</si>
  <si>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</si>
  <si>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</si>
  <si>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</si>
  <si>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</si>
  <si>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</si>
  <si>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</si>
  <si>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</si>
  <si>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</si>
  <si>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</si>
  <si>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</si>
  <si>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</si>
  <si>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</si>
  <si>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</si>
  <si>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</si>
  <si>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</si>
  <si>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</si>
  <si>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</si>
  <si>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</si>
  <si>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</si>
  <si>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</si>
  <si>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</si>
  <si>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</si>
  <si>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</si>
  <si>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</si>
  <si>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</si>
  <si>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</si>
  <si>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</si>
  <si>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</si>
  <si>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</si>
  <si>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</si>
  <si>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</si>
  <si>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</si>
  <si>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</si>
  <si>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</si>
  <si>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</si>
  <si>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</si>
  <si>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</si>
  <si>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</si>
  <si>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</si>
  <si>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</si>
  <si>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</si>
  <si>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</si>
  <si>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</si>
  <si>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</si>
  <si>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</si>
  <si>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</si>
  <si>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</si>
  <si>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</si>
  <si>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</si>
  <si>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</si>
  <si>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</si>
  <si>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</si>
  <si>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</si>
  <si>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</si>
  <si>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</si>
  <si>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</si>
  <si>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</si>
  <si>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</si>
  <si>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</si>
  <si>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</si>
  <si>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</si>
  <si>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</si>
  <si>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</si>
  <si>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</si>
  <si>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</si>
  <si>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</si>
  <si>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</si>
  <si>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</si>
  <si>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</si>
  <si>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</si>
  <si>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</si>
  <si>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</si>
  <si>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</si>
  <si>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</si>
  <si>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</si>
  <si>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</si>
  <si>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</si>
  <si>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</si>
  <si>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</si>
  <si>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</si>
  <si>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</si>
  <si>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</si>
  <si>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</si>
  <si>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</si>
  <si>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</si>
  <si>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</si>
  <si>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</si>
  <si>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</si>
  <si>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</si>
  <si>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</si>
  <si>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</si>
  <si>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</si>
  <si>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</si>
  <si>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</si>
  <si>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</si>
  <si>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</si>
  <si>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</si>
  <si>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</si>
  <si>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</si>
  <si>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</si>
  <si>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</si>
  <si>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</si>
  <si>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</si>
  <si>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</si>
  <si>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</si>
  <si>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</si>
  <si>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</si>
  <si>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</si>
  <si>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</si>
  <si>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</si>
  <si>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</si>
  <si>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</si>
  <si>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</si>
  <si>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</si>
  <si>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</si>
  <si>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</si>
  <si>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</si>
  <si>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</si>
  <si>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</si>
  <si>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</si>
  <si>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</si>
  <si>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</si>
  <si>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</si>
  <si>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</si>
  <si>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</si>
  <si>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</si>
  <si>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</si>
  <si>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</si>
  <si>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</si>
  <si>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</si>
  <si>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</si>
  <si>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</si>
  <si>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</si>
  <si>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</si>
  <si>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</si>
  <si>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</si>
  <si>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</si>
  <si>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</si>
  <si>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</si>
  <si>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</si>
  <si>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</si>
  <si>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</si>
  <si>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</si>
  <si>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</si>
  <si>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</si>
  <si>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</si>
  <si>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</si>
  <si>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</si>
  <si>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</si>
  <si>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</si>
  <si>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</si>
  <si>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</si>
  <si>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</si>
  <si>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</si>
  <si>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</si>
  <si>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</si>
  <si>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</si>
  <si>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</si>
  <si>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</si>
  <si>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</si>
  <si>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</si>
  <si>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</si>
  <si>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</si>
  <si>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</si>
  <si>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</si>
  <si>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</si>
  <si>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</si>
  <si>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</si>
  <si>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</si>
  <si>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</si>
  <si>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</si>
  <si>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</si>
  <si>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</si>
  <si>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</si>
  <si>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</si>
  <si>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</si>
  <si>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</si>
  <si>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</si>
  <si>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</si>
  <si>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</si>
  <si>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</si>
  <si>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</si>
  <si>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</si>
  <si>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</si>
  <si>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</si>
  <si>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</si>
  <si>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</si>
  <si>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</si>
  <si>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</si>
  <si>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</si>
  <si>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</si>
  <si>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</si>
  <si>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</si>
  <si>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</si>
  <si>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</si>
  <si>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</si>
  <si>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</si>
  <si>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</si>
  <si>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</si>
  <si>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</si>
  <si>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</si>
  <si>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</si>
  <si>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</si>
  <si>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</si>
  <si>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</si>
  <si>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</si>
  <si>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</si>
  <si>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</si>
  <si>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</si>
  <si>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</si>
  <si>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</si>
  <si>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</si>
  <si>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</si>
  <si>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</si>
  <si>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</si>
  <si>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</si>
  <si>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</si>
  <si>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</si>
  <si>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</si>
  <si>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</si>
  <si>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</si>
  <si>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</si>
  <si>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</si>
  <si>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</si>
  <si>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</si>
  <si>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</si>
  <si>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</si>
  <si>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</si>
  <si>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</si>
  <si>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</si>
  <si>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</si>
  <si>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</si>
  <si>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</si>
  <si>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</si>
  <si>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</si>
  <si>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</si>
  <si>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</si>
  <si>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</si>
  <si>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</si>
  <si>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</si>
  <si>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</si>
  <si>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</si>
  <si>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</si>
  <si>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</si>
  <si>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</si>
  <si>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</si>
  <si>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</si>
  <si>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</si>
  <si>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</si>
  <si>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</si>
  <si>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</si>
  <si>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</si>
  <si>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</si>
  <si>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</si>
  <si>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</si>
  <si>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</si>
  <si>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</si>
  <si>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</si>
  <si>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</si>
  <si>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</si>
  <si>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</si>
  <si>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</si>
  <si>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</si>
  <si>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</si>
  <si>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</si>
  <si>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</si>
  <si>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</si>
  <si>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</si>
  <si>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</si>
  <si>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</si>
  <si>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</si>
  <si>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</si>
  <si>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</si>
  <si>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</si>
  <si>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</si>
  <si>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</si>
  <si>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</si>
  <si>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</si>
  <si>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</si>
  <si>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</si>
  <si>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</si>
  <si>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</si>
  <si>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</si>
  <si>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</si>
  <si>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</si>
  <si>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</si>
  <si>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</si>
  <si>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</si>
  <si>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</si>
  <si>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</si>
  <si>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</si>
  <si>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</si>
  <si>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</si>
  <si>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</si>
  <si>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</si>
  <si>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</si>
  <si>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</si>
  <si>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</si>
  <si>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</si>
  <si>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</si>
  <si>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</si>
  <si>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</si>
  <si>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</si>
  <si>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</si>
  <si>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</si>
  <si>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</si>
  <si>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</si>
  <si>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</si>
  <si>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</si>
  <si>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</si>
  <si>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</si>
  <si>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</si>
  <si>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</si>
  <si>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</si>
  <si>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</si>
  <si>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</si>
  <si>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</si>
  <si>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</si>
  <si>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</si>
  <si>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</si>
  <si>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</si>
  <si>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</si>
  <si>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</si>
  <si>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</si>
  <si>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</si>
  <si>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</si>
  <si>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</si>
  <si>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</si>
  <si>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</si>
  <si>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</si>
  <si>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</si>
  <si>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</si>
  <si>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</si>
  <si>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</si>
  <si>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</si>
  <si>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</si>
  <si>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</si>
  <si>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</si>
  <si>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</si>
  <si>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</si>
  <si>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</si>
  <si>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</si>
  <si>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</si>
  <si>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</si>
  <si>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</si>
  <si>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</si>
  <si>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</si>
  <si>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</si>
  <si>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</si>
  <si>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</si>
  <si>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</si>
  <si>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</si>
  <si>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</si>
  <si>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</si>
  <si>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</si>
  <si>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</si>
  <si>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</si>
  <si>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</si>
  <si>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</si>
  <si>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</si>
  <si>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</si>
  <si>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</si>
  <si>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</si>
  <si>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</si>
  <si>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</si>
  <si>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</si>
  <si>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</si>
  <si>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</si>
  <si>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</si>
  <si>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</si>
  <si>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</si>
  <si>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</si>
  <si>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</si>
  <si>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</si>
  <si>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</si>
  <si>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</si>
  <si>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</si>
  <si>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</si>
  <si>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</si>
  <si>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</si>
  <si>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</si>
  <si>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</si>
  <si>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</si>
  <si>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</si>
  <si>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</si>
  <si>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</si>
  <si>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</si>
  <si>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</si>
  <si>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</si>
  <si>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</si>
  <si>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</si>
  <si>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</si>
  <si>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</si>
  <si>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</si>
  <si>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</si>
  <si>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</si>
  <si>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</si>
  <si>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</si>
  <si>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</si>
  <si>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</si>
  <si>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</si>
  <si>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</si>
  <si>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</si>
  <si>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</si>
  <si>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</si>
  <si>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</si>
  <si>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</si>
  <si>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</si>
  <si>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</si>
  <si>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</si>
  <si>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</si>
  <si>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</si>
  <si>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</si>
  <si>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</si>
  <si>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</si>
  <si>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</si>
  <si>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</si>
  <si>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</si>
  <si>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</si>
  <si>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</si>
  <si>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</si>
  <si>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</si>
  <si>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</si>
  <si>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</si>
  <si>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</si>
  <si>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</si>
  <si>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</si>
  <si>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</si>
  <si>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</si>
  <si>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</si>
  <si>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</si>
  <si>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</si>
  <si>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</si>
  <si>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</si>
  <si>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</si>
  <si>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</si>
  <si>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</si>
  <si>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</si>
  <si>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</si>
  <si>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</si>
  <si>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</si>
  <si>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</si>
  <si>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</si>
  <si>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</si>
  <si>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</si>
  <si>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</si>
  <si>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</si>
  <si>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</si>
  <si>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</si>
  <si>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</si>
  <si>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</si>
  <si>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</si>
  <si>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</si>
  <si>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</si>
  <si>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</si>
  <si>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</si>
  <si>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</si>
  <si>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</si>
  <si>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</si>
  <si>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</si>
  <si>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</si>
  <si>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</si>
  <si>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</si>
  <si>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</si>
  <si>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</si>
  <si>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</si>
  <si>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</si>
  <si>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</si>
  <si>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</si>
  <si>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</si>
  <si>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</si>
  <si>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</si>
  <si>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</si>
  <si>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</si>
  <si>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</si>
  <si>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</si>
  <si>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</si>
  <si>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</si>
  <si>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</si>
  <si>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</si>
  <si>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</si>
  <si>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</si>
  <si>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</si>
  <si>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</si>
  <si>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</si>
  <si>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</si>
  <si>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</si>
  <si>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</si>
  <si>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</si>
  <si>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</si>
  <si>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</si>
  <si>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</si>
  <si>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</si>
  <si>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</si>
  <si>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</si>
  <si>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</si>
  <si>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</si>
  <si>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</si>
  <si>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</si>
  <si>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</si>
  <si>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</si>
  <si>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</si>
  <si>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</si>
  <si>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</si>
  <si>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</si>
  <si>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</si>
  <si>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</si>
  <si>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</si>
  <si>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</si>
  <si>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</si>
  <si>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</si>
  <si>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</si>
  <si>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</si>
  <si>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</si>
  <si>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</si>
  <si>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</si>
  <si>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</si>
  <si>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</si>
  <si>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</si>
  <si>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</si>
  <si>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</si>
  <si>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</si>
  <si>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</si>
  <si>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</si>
  <si>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</si>
  <si>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</si>
  <si>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</si>
  <si>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</si>
  <si>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</si>
  <si>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</si>
  <si>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</si>
  <si>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</si>
  <si>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</si>
  <si>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</si>
  <si>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</si>
  <si>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</si>
  <si>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</si>
  <si>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</si>
  <si>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</si>
  <si>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</si>
  <si>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</si>
  <si>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</si>
  <si>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</si>
  <si>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</si>
  <si>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</si>
  <si>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</si>
  <si>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</si>
  <si>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</si>
  <si>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</si>
  <si>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</si>
  <si>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</si>
  <si>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</si>
  <si>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</si>
  <si>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</si>
  <si>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</si>
  <si>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</si>
  <si>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</si>
  <si>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</si>
  <si>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</si>
  <si>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</si>
  <si>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</si>
  <si>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</si>
  <si>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</si>
  <si>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</si>
  <si>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</si>
  <si>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</si>
  <si>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</si>
  <si>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</si>
  <si>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</si>
  <si>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</si>
  <si>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</si>
  <si>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</si>
  <si>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</si>
  <si>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</si>
  <si>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</si>
  <si>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</si>
  <si>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</si>
  <si>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</si>
  <si>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</si>
  <si>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</si>
  <si>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</si>
  <si>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</si>
  <si>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</si>
  <si>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</si>
  <si>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</si>
  <si>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</si>
  <si>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</si>
  <si>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</si>
  <si>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</si>
  <si>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</si>
  <si>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</si>
  <si>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</si>
  <si>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</si>
  <si>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</si>
  <si>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</si>
  <si>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</si>
  <si>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</si>
  <si>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</si>
  <si>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</si>
  <si>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</si>
  <si>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</si>
  <si>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</si>
  <si>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</si>
  <si>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</si>
  <si>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</si>
  <si>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</si>
  <si>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</si>
  <si>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</si>
  <si>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</si>
  <si>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</si>
  <si>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</si>
  <si>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</si>
  <si>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</si>
  <si>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</si>
  <si>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</si>
  <si>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</si>
  <si>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</si>
  <si>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</si>
  <si>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</si>
  <si>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</si>
  <si>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</si>
  <si>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</si>
  <si>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</si>
  <si>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</si>
  <si>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</si>
  <si>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</si>
  <si>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</si>
  <si>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</si>
  <si>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</si>
  <si>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</si>
  <si>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</si>
  <si>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</si>
  <si>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</si>
  <si>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</si>
  <si>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</si>
  <si>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</si>
  <si>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</si>
  <si>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</si>
  <si>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</si>
  <si>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</si>
  <si>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</si>
  <si>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</si>
  <si>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</si>
  <si>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</si>
  <si>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</si>
  <si>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</si>
  <si>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</si>
  <si>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</si>
  <si>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</si>
  <si>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</si>
  <si>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</si>
  <si>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</si>
  <si>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</si>
  <si>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</si>
  <si>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</si>
  <si>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</si>
  <si>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</si>
  <si>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</si>
  <si>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</si>
  <si>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</si>
  <si>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</si>
  <si>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</si>
  <si>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</si>
  <si>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</si>
  <si>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</si>
  <si>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</si>
  <si>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</si>
  <si>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</si>
  <si>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</si>
  <si>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</si>
  <si>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</si>
  <si>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</si>
  <si>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</si>
  <si>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</si>
  <si>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</si>
  <si>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</si>
  <si>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</si>
  <si>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</si>
  <si>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</si>
  <si>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</si>
  <si>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</si>
  <si>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</si>
  <si>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</si>
  <si>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</si>
  <si>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</si>
  <si>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</si>
  <si>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</si>
  <si>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</si>
  <si>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</si>
  <si>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</si>
  <si>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</si>
  <si>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</si>
  <si>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</si>
  <si>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</si>
  <si>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</si>
  <si>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</si>
  <si>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</si>
  <si>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</si>
  <si>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</si>
  <si>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</si>
  <si>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</si>
  <si>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</si>
  <si>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</si>
  <si>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</si>
  <si>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</si>
  <si>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</si>
  <si>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</si>
  <si>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</si>
  <si>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</si>
  <si>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</si>
  <si>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</si>
  <si>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</si>
  <si>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</si>
  <si>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</si>
  <si>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</si>
  <si>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</si>
  <si>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</si>
  <si>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</si>
  <si>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</si>
  <si>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</si>
  <si>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</si>
  <si>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</si>
  <si>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</si>
  <si>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</si>
  <si>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</si>
  <si>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</si>
  <si>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</si>
  <si>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</si>
  <si>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</si>
  <si>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</si>
  <si>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</si>
  <si>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</si>
  <si>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</si>
  <si>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</si>
  <si>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</si>
  <si>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</si>
  <si>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</si>
  <si>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</si>
  <si>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</si>
  <si>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</si>
  <si>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</si>
  <si>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</si>
  <si>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</si>
  <si>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</si>
  <si>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</si>
  <si>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</si>
  <si>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</si>
  <si>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</si>
  <si>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</si>
  <si>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</si>
  <si>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</si>
  <si>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</si>
  <si>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</si>
  <si>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</si>
  <si>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</si>
  <si>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</si>
  <si>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</si>
  <si>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</si>
  <si>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</si>
  <si>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</si>
  <si>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</si>
  <si>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</si>
  <si>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</si>
  <si>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</si>
  <si>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</si>
  <si>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</si>
  <si>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</si>
  <si>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</si>
  <si>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</si>
  <si>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</si>
  <si>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</si>
  <si>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</si>
  <si>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</si>
  <si>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</si>
  <si>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</si>
  <si>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</si>
  <si>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</si>
  <si>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</si>
  <si>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</si>
  <si>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</si>
  <si>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</si>
  <si>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</si>
  <si>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</si>
  <si>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</si>
  <si>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</si>
  <si>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</si>
  <si>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</si>
  <si>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</si>
  <si>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</si>
  <si>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</si>
  <si>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</si>
  <si>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</si>
  <si>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</si>
  <si>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</si>
  <si>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</si>
  <si>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</si>
  <si>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</si>
  <si>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</si>
  <si>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</si>
  <si>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</si>
  <si>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</si>
  <si>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</si>
  <si>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</si>
  <si>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</si>
  <si>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</si>
  <si>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</si>
  <si>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</si>
  <si>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</si>
  <si>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</si>
  <si>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</si>
  <si>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</si>
  <si>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</si>
  <si>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</si>
  <si>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</si>
  <si>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</si>
  <si>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</si>
  <si>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</si>
  <si>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</si>
  <si>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</si>
  <si>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</si>
  <si>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</si>
  <si>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</si>
  <si>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</si>
  <si>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</si>
  <si>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</si>
  <si>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</si>
  <si>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</si>
  <si>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</si>
  <si>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</si>
  <si>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</si>
  <si>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</si>
  <si>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</si>
  <si>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</si>
  <si>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</si>
  <si>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</si>
  <si>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</si>
  <si>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</si>
  <si>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</si>
  <si>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</si>
  <si>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</si>
  <si>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</si>
  <si>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</si>
  <si>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</si>
  <si>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</si>
  <si>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</si>
  <si>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</si>
  <si>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</si>
  <si>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</si>
  <si>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</si>
  <si>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</si>
  <si>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</si>
  <si>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</si>
  <si>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</si>
  <si>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</si>
  <si>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</si>
  <si>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</si>
  <si>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</si>
  <si>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</si>
  <si>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</si>
  <si>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</si>
  <si>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</si>
  <si>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</si>
  <si>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</si>
  <si>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</si>
  <si>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</si>
  <si>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</si>
  <si>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</si>
  <si>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</si>
  <si>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</si>
  <si>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</si>
  <si>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</si>
  <si>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</si>
  <si>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</si>
  <si>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</si>
  <si>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</si>
  <si>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</si>
  <si>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</si>
  <si>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</si>
  <si>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</si>
  <si>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</si>
  <si>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</si>
  <si>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</si>
  <si>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</si>
  <si>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</si>
  <si>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</si>
  <si>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</si>
  <si>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</si>
  <si>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</si>
  <si>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</si>
  <si>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</si>
  <si>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</si>
  <si>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</si>
  <si>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</si>
  <si>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</si>
  <si>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</si>
  <si>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</si>
  <si>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</si>
  <si>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</si>
  <si>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</si>
  <si>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</si>
  <si>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</si>
  <si>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</si>
  <si>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</si>
  <si>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</si>
  <si>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</si>
  <si>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</si>
  <si>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</si>
  <si>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</si>
  <si>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</si>
  <si>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</si>
  <si>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</si>
  <si>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</si>
  <si>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</si>
  <si>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</si>
  <si>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</si>
  <si>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</si>
  <si>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</si>
  <si>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</si>
  <si>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</si>
  <si>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</si>
  <si>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</si>
  <si>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</si>
  <si>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</si>
  <si>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</si>
  <si>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</si>
  <si>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</si>
  <si>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</si>
  <si>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</si>
  <si>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</si>
  <si>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</si>
  <si>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</si>
  <si>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</si>
  <si>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</si>
  <si>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</si>
  <si>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</si>
  <si>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</si>
  <si>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</si>
  <si>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</si>
  <si>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</si>
  <si>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</si>
  <si>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</si>
  <si>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</si>
  <si>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</si>
  <si>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</si>
  <si>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</si>
  <si>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</si>
  <si>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</si>
  <si>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</si>
  <si>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</si>
  <si>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</si>
  <si>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</si>
  <si>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</si>
  <si>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</si>
  <si>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</si>
  <si>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</si>
  <si>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</si>
  <si>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</si>
  <si>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</si>
  <si>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</si>
  <si>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</si>
  <si>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</si>
  <si>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</si>
  <si>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</si>
  <si>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</si>
  <si>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</si>
  <si>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</si>
  <si>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</si>
  <si>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</si>
  <si>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</si>
  <si>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</si>
  <si>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</si>
  <si>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</si>
  <si>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</si>
  <si>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</si>
  <si>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</si>
  <si>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</si>
  <si>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</si>
  <si>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</si>
  <si>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</si>
  <si>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</si>
  <si>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</si>
  <si>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</si>
  <si>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</si>
  <si>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</si>
  <si>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</si>
  <si>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</si>
  <si>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</si>
  <si>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</si>
  <si>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</si>
  <si>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</si>
  <si>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</si>
  <si>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</si>
  <si>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</si>
  <si>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</si>
  <si>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</si>
  <si>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</si>
  <si>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</si>
  <si>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</si>
  <si>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</si>
  <si>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</si>
  <si>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</si>
  <si>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</si>
  <si>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</si>
  <si>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</si>
  <si>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</si>
  <si>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</si>
  <si>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</si>
  <si>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</si>
  <si>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</si>
  <si>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</si>
  <si>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</si>
  <si>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</si>
  <si>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</si>
  <si>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</si>
  <si>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</si>
  <si>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</si>
  <si>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</si>
  <si>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</si>
  <si>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</si>
  <si>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</si>
  <si>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</si>
  <si>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</si>
  <si>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</si>
  <si>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</si>
  <si>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</si>
  <si>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</si>
  <si>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</si>
  <si>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</si>
  <si>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</si>
  <si>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</si>
  <si>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</si>
  <si>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</si>
  <si>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</si>
  <si>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</si>
  <si>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</si>
  <si>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</si>
  <si>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</si>
  <si>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</si>
  <si>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</si>
  <si>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</si>
  <si>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</si>
  <si>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</si>
  <si>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</si>
  <si>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</si>
  <si>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</si>
  <si>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</si>
  <si>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</si>
  <si>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</si>
  <si>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</si>
  <si>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</si>
  <si>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</si>
  <si>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</si>
  <si>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</si>
  <si>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</si>
  <si>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</si>
  <si>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</si>
  <si>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</si>
  <si>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</si>
  <si>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</si>
  <si>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</si>
  <si>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</si>
  <si>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</si>
  <si>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</si>
  <si>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</si>
  <si>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</si>
  <si>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</si>
  <si>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</si>
  <si>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</si>
  <si>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</si>
  <si>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</si>
  <si>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</si>
  <si>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</si>
  <si>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</si>
  <si>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</si>
  <si>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</si>
  <si>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</si>
  <si>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</si>
  <si>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</si>
  <si>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</si>
  <si>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</si>
  <si>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</si>
  <si>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</si>
  <si>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</si>
  <si>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</si>
  <si>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</si>
  <si>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</si>
  <si>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</si>
  <si>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</si>
  <si>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</si>
  <si>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</si>
  <si>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</si>
  <si>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</si>
  <si>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</si>
  <si>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</si>
  <si>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</si>
  <si>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</si>
  <si>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</si>
  <si>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</si>
  <si>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</si>
  <si>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</si>
  <si>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</si>
  <si>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</si>
  <si>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</si>
  <si>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</si>
  <si>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</si>
  <si>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</si>
  <si>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</si>
  <si>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</si>
  <si>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</si>
  <si>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</si>
  <si>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</si>
  <si>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</si>
  <si>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</si>
  <si>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</si>
  <si>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</si>
  <si>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</si>
  <si>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</si>
  <si>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</si>
  <si>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</si>
  <si>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</si>
  <si>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</si>
  <si>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</si>
  <si>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</si>
  <si>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</si>
  <si>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</si>
  <si>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</si>
  <si>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</si>
  <si>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</si>
  <si>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</si>
  <si>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</si>
  <si>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</si>
  <si>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</si>
  <si>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</si>
  <si>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</si>
  <si>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</si>
  <si>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</si>
  <si>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</si>
  <si>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</si>
  <si>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</si>
  <si>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</si>
  <si>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</si>
  <si>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</si>
  <si>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</si>
  <si>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</si>
  <si>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</si>
  <si>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</si>
  <si>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</si>
  <si>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</si>
  <si>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</si>
  <si>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</si>
  <si>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</si>
  <si>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</si>
  <si>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</si>
  <si>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</si>
  <si>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</si>
  <si>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</si>
  <si>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</si>
  <si>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</si>
  <si>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</si>
  <si>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</si>
  <si>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</si>
  <si>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</si>
  <si>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</si>
  <si>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</si>
  <si>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</si>
  <si>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</si>
  <si>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</si>
  <si>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</si>
  <si>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</si>
  <si>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</si>
  <si>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</si>
  <si>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</si>
  <si>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</si>
  <si>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</si>
  <si>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</si>
  <si>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</si>
  <si>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</si>
  <si>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</si>
  <si>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</si>
  <si>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</si>
  <si>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</si>
  <si>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</si>
  <si>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</si>
  <si>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</si>
  <si>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</si>
  <si>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</si>
  <si>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</si>
  <si>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</si>
  <si>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</si>
  <si>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</si>
  <si>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</si>
  <si>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</si>
  <si>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</si>
  <si>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</si>
  <si>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</si>
  <si>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</si>
  <si>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</si>
  <si>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</si>
  <si>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</si>
  <si>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</si>
  <si>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</si>
  <si>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</si>
  <si>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</si>
  <si>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</si>
  <si>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</si>
  <si>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</si>
  <si>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</si>
  <si>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</si>
  <si>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</si>
  <si>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</si>
  <si>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</si>
  <si>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</si>
  <si>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</si>
  <si>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</si>
  <si>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</si>
  <si>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</si>
  <si>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</si>
  <si>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</si>
  <si>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</si>
  <si>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</si>
  <si>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</si>
  <si>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</si>
  <si>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</si>
  <si>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</si>
  <si>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</si>
  <si>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</si>
  <si>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</si>
  <si>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</si>
  <si>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</si>
  <si>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</si>
  <si>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</si>
  <si>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</si>
  <si>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</si>
  <si>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</si>
  <si>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</si>
  <si>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</si>
  <si>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</si>
  <si>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</si>
  <si>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</si>
  <si>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</si>
  <si>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</si>
  <si>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</si>
  <si>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</si>
  <si>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</si>
  <si>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</si>
  <si>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</si>
  <si>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</si>
  <si>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</si>
  <si>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</si>
  <si>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</si>
  <si>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</si>
  <si>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</si>
  <si>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</si>
  <si>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</si>
  <si>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</si>
  <si>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</si>
  <si>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</si>
  <si>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</si>
  <si>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</si>
  <si>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</si>
  <si>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</si>
  <si>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</si>
  <si>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</si>
  <si>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</si>
  <si>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</si>
  <si>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</si>
  <si>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</si>
  <si>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</si>
  <si>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</si>
  <si>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</si>
  <si>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</si>
  <si>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</si>
  <si>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</si>
  <si>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</si>
  <si>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</si>
  <si>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</si>
  <si>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</si>
  <si>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</si>
  <si>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</si>
  <si>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</si>
  <si>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</si>
  <si>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</si>
  <si>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</si>
  <si>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</si>
  <si>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</si>
  <si>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</si>
  <si>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</si>
  <si>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</si>
  <si>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</si>
  <si>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</si>
  <si>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</si>
  <si>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</si>
  <si>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</si>
  <si>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</si>
  <si>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</si>
  <si>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</si>
  <si>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</si>
  <si>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</si>
  <si>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</si>
  <si>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</si>
  <si>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</si>
  <si>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</si>
  <si>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</si>
  <si>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</si>
  <si>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</si>
  <si>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</si>
  <si>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</si>
  <si>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</si>
  <si>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</si>
  <si>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</si>
  <si>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</si>
  <si>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</si>
  <si>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</si>
  <si>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</si>
  <si>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</si>
  <si>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</si>
  <si>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</si>
  <si>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</si>
  <si>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</si>
  <si>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</si>
  <si>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</si>
  <si>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</si>
  <si>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</si>
  <si>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</si>
  <si>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</si>
  <si>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</si>
  <si>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</si>
  <si>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</si>
  <si>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</si>
  <si>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</si>
  <si>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</si>
  <si>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</si>
  <si>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</si>
  <si>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</si>
  <si>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</si>
  <si>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</si>
  <si>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</si>
  <si>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</si>
  <si>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</si>
  <si>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</si>
  <si>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</si>
  <si>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</si>
  <si>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</si>
  <si>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</si>
  <si>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</si>
  <si>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</si>
  <si>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</si>
  <si>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</si>
  <si>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</si>
  <si>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</si>
  <si>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</si>
  <si>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</si>
  <si>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</si>
  <si>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</si>
  <si>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</si>
  <si>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</si>
  <si>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</si>
  <si>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</si>
  <si>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</si>
  <si>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</si>
  <si>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</si>
  <si>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</si>
  <si>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</si>
  <si>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</si>
  <si>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</si>
  <si>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</si>
  <si>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</si>
  <si>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</si>
  <si>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</si>
  <si>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</si>
  <si>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</si>
  <si>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</si>
  <si>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</si>
  <si>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</si>
  <si>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</si>
  <si>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</si>
  <si>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</si>
  <si>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</si>
  <si>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</si>
  <si>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</si>
  <si>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</si>
  <si>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</si>
  <si>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</si>
  <si>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</si>
  <si>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</si>
  <si>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</si>
  <si>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</si>
  <si>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</si>
  <si>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</si>
  <si>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</si>
  <si>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</si>
  <si>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</si>
  <si>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</si>
  <si>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</si>
  <si>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</si>
  <si>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</si>
  <si>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</si>
  <si>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</si>
  <si>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</si>
  <si>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</si>
  <si>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</si>
  <si>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</si>
  <si>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</si>
  <si>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</si>
  <si>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</si>
  <si>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</si>
  <si>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</si>
  <si>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</si>
  <si>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</si>
  <si>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</si>
  <si>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</si>
  <si>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</si>
  <si>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</si>
  <si>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</si>
  <si>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</si>
  <si>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</si>
  <si>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</si>
  <si>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</si>
  <si>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</si>
  <si>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</si>
  <si>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</si>
  <si>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</si>
  <si>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</si>
  <si>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</si>
  <si>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</si>
  <si>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</si>
  <si>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</si>
  <si>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</si>
  <si>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</si>
  <si>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</si>
  <si>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</si>
  <si>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</si>
  <si>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</si>
  <si>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</si>
  <si>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</si>
  <si>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</si>
  <si>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</si>
  <si>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</si>
  <si>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</si>
  <si>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</si>
  <si>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</si>
  <si>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</si>
  <si>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</si>
  <si>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</si>
  <si>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</si>
  <si>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</si>
  <si>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</si>
  <si>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</si>
  <si>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</si>
  <si>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</si>
  <si>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</si>
  <si>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</si>
  <si>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</si>
  <si>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</si>
  <si>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</si>
  <si>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</si>
  <si>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</si>
  <si>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</si>
  <si>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</si>
  <si>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</si>
  <si>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</si>
  <si>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</si>
  <si>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</si>
  <si>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</si>
  <si>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</si>
  <si>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</si>
  <si>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</si>
  <si>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</si>
  <si>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</si>
  <si>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</si>
  <si>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</si>
  <si>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</si>
  <si>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</si>
  <si>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</si>
  <si>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</si>
  <si>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</si>
  <si>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</si>
  <si>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</si>
  <si>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</si>
  <si>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</si>
  <si>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</si>
  <si>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</si>
  <si>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</si>
  <si>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</si>
  <si>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</si>
  <si>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</si>
  <si>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</si>
  <si>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</si>
  <si>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</si>
  <si>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</si>
  <si>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</si>
  <si>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</si>
  <si>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</si>
  <si>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</si>
  <si>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</si>
  <si>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</si>
  <si>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</si>
  <si>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</si>
  <si>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</si>
  <si>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</si>
  <si>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</si>
  <si>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</si>
  <si>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</si>
  <si>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</si>
  <si>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</si>
  <si>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</si>
  <si>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</si>
  <si>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</si>
  <si>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</si>
  <si>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</si>
  <si>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</si>
  <si>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</si>
  <si>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</si>
  <si>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</si>
  <si>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</si>
  <si>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</si>
  <si>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</si>
  <si>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</si>
  <si>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</si>
  <si>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</si>
  <si>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</si>
  <si>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</si>
  <si>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</si>
  <si>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</si>
  <si>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</si>
  <si>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</si>
  <si>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</si>
  <si>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</si>
  <si>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</si>
  <si>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</si>
  <si>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</si>
  <si>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</si>
  <si>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</si>
  <si>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</si>
  <si>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</si>
  <si>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</si>
  <si>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</si>
  <si>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</si>
  <si>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</si>
  <si>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</si>
  <si>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</si>
  <si>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</si>
  <si>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</si>
  <si>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</si>
  <si>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</si>
  <si>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</si>
  <si>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</si>
  <si>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</si>
  <si>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</si>
  <si>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</si>
  <si>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</si>
  <si>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</si>
  <si>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</si>
  <si>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</si>
  <si>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</si>
  <si>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</si>
  <si>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</si>
  <si>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</si>
  <si>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</si>
  <si>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</si>
  <si>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</si>
  <si>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</si>
  <si>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</si>
  <si>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</si>
  <si>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</si>
  <si>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</si>
  <si>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</si>
  <si>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</si>
  <si>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</si>
  <si>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</si>
  <si>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</si>
  <si>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</si>
  <si>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</si>
  <si>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</si>
  <si>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</si>
  <si>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</si>
  <si>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</si>
  <si>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</si>
  <si>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</si>
  <si>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</si>
  <si>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</si>
  <si>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</si>
  <si>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</si>
  <si>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</si>
  <si>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</si>
  <si>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</si>
  <si>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</si>
  <si>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</si>
  <si>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</si>
  <si>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</si>
  <si>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</si>
  <si>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</si>
  <si>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</si>
  <si>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</si>
  <si>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</si>
  <si>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</si>
  <si>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</si>
  <si>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</si>
  <si>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</si>
  <si>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</si>
  <si>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</si>
  <si>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</si>
  <si>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</si>
  <si>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</si>
  <si>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</si>
  <si>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</si>
  <si>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</si>
  <si>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</si>
  <si>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</si>
  <si>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</si>
  <si>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</si>
  <si>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</si>
  <si>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</si>
  <si>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</si>
  <si>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</si>
  <si>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</si>
  <si>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</si>
  <si>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</si>
  <si>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</si>
  <si>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</si>
  <si>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</si>
  <si>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</si>
  <si>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</si>
  <si>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</si>
  <si>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</si>
  <si>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</si>
  <si>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</si>
  <si>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</si>
  <si>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</si>
  <si>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</si>
  <si>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</si>
  <si>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</si>
  <si>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</si>
  <si>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</si>
  <si>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</si>
  <si>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</si>
  <si>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</si>
  <si>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</si>
  <si>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</si>
  <si>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</si>
  <si>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</si>
  <si>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</si>
  <si>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</si>
  <si>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</si>
  <si>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</si>
  <si>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</si>
  <si>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</si>
  <si>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</si>
  <si>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</si>
  <si>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</si>
  <si>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</si>
  <si>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</si>
  <si>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</si>
  <si>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</si>
  <si>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</si>
  <si>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</si>
  <si>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</si>
  <si>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</si>
  <si>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</si>
  <si>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</si>
  <si>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</si>
  <si>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</si>
  <si>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</si>
  <si>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</si>
  <si>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</si>
  <si>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</si>
  <si>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</si>
  <si>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</si>
  <si>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</si>
  <si>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</si>
  <si>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</si>
  <si>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</si>
  <si>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</si>
  <si>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</si>
  <si>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</si>
  <si>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</si>
  <si>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</si>
  <si>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</si>
  <si>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</si>
  <si>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</si>
  <si>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</si>
  <si>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</si>
  <si>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</si>
  <si>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</si>
  <si>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</si>
  <si>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</si>
  <si>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</si>
  <si>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</si>
  <si>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</si>
  <si>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</si>
  <si>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</si>
  <si>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</si>
  <si>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</si>
  <si>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</si>
  <si>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</si>
  <si>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</si>
  <si>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</si>
  <si>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</si>
  <si>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</si>
  <si>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</si>
  <si>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</si>
  <si>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</si>
  <si>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</si>
  <si>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</si>
  <si>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</si>
  <si>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</si>
  <si>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</si>
  <si>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</si>
  <si>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</si>
  <si>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</si>
  <si>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</si>
  <si>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</si>
  <si>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</si>
  <si>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</si>
  <si>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</si>
  <si>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</si>
  <si>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</si>
  <si>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</si>
  <si>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</si>
  <si>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</si>
  <si>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</si>
  <si>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</si>
  <si>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</si>
  <si>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</si>
  <si>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</si>
  <si>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</si>
  <si>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</si>
  <si>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</si>
  <si>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</si>
  <si>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</si>
  <si>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</si>
  <si>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</si>
  <si>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</si>
  <si>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</si>
  <si>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</si>
  <si>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</si>
  <si>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</si>
  <si>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</si>
  <si>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</si>
  <si>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</si>
  <si>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</si>
  <si>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</si>
  <si>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</si>
  <si>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</si>
  <si>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</si>
  <si>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</si>
  <si>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</si>
  <si>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</si>
  <si>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</si>
  <si>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</si>
  <si>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</si>
  <si>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</si>
  <si>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</si>
  <si>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</si>
  <si>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</si>
  <si>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</si>
  <si>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</si>
  <si>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</si>
  <si>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</si>
  <si>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</si>
  <si>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</si>
  <si>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</si>
  <si>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</si>
  <si>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</si>
  <si>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</si>
  <si>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</si>
  <si>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</si>
  <si>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</si>
  <si>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</si>
  <si>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</si>
  <si>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</si>
  <si>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</si>
  <si>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</si>
  <si>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</si>
  <si>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</si>
  <si>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</si>
  <si>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</si>
  <si>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</si>
  <si>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</si>
  <si>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</si>
  <si>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</si>
  <si>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</si>
  <si>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</si>
  <si>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</si>
  <si>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</si>
  <si>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</si>
  <si>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</si>
  <si>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</si>
  <si>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</si>
  <si>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</si>
  <si>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</si>
  <si>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</si>
  <si>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</si>
  <si>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</si>
  <si>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</si>
  <si>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</si>
  <si>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</si>
  <si>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</si>
  <si>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</si>
  <si>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</si>
  <si>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</si>
  <si>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</si>
  <si>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</si>
  <si>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</si>
  <si>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</si>
  <si>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</si>
  <si>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</si>
  <si>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</si>
  <si>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</si>
  <si>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</si>
  <si>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</si>
  <si>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</si>
  <si>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</si>
  <si>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</si>
  <si>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</si>
  <si>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</si>
  <si>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</si>
  <si>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</si>
  <si>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</si>
  <si>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</si>
  <si>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</si>
  <si>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</si>
  <si>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</si>
  <si>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</si>
  <si>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</si>
  <si>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</si>
  <si>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</si>
  <si>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</si>
  <si>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</si>
  <si>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</si>
  <si>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</si>
  <si>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</si>
  <si>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</si>
  <si>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</si>
  <si>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</si>
  <si>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</si>
  <si>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</si>
  <si>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</si>
  <si>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</si>
  <si>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</si>
  <si>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</si>
  <si>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</si>
  <si>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</si>
  <si>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</si>
  <si>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</si>
  <si>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</si>
  <si>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</si>
  <si>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</si>
  <si>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</si>
  <si>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</si>
  <si>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</si>
  <si>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</si>
  <si>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</si>
  <si>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</si>
  <si>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</si>
  <si>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</si>
  <si>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</si>
  <si>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</si>
  <si>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</si>
  <si>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</si>
  <si>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</si>
  <si>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</si>
  <si>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</si>
  <si>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</si>
  <si>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</si>
  <si>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</si>
  <si>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</si>
  <si>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</si>
  <si>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</si>
  <si>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</si>
  <si>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</si>
  <si>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</si>
  <si>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</si>
  <si>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</si>
  <si>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</si>
  <si>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</si>
  <si>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</si>
  <si>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</si>
  <si>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</si>
  <si>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</si>
  <si>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</si>
  <si>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</si>
  <si>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</si>
  <si>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</si>
  <si>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</si>
  <si>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</si>
  <si>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</si>
  <si>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</si>
  <si>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</si>
  <si>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</si>
  <si>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</si>
  <si>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</si>
  <si>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</si>
  <si>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</si>
  <si>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</si>
  <si>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</si>
  <si>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</si>
  <si>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</si>
  <si>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</si>
  <si>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</si>
  <si>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</si>
  <si>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</si>
  <si>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</si>
  <si>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</si>
  <si>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</si>
  <si>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</si>
  <si>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</si>
  <si>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</si>
  <si>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</si>
  <si>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</si>
  <si>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</si>
  <si>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</si>
  <si>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</si>
  <si>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</si>
  <si>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</si>
  <si>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</si>
  <si>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</si>
  <si>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</si>
  <si>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</si>
  <si>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</si>
  <si>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</si>
  <si>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</si>
  <si>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</si>
  <si>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</si>
  <si>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</si>
  <si>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</si>
  <si>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</si>
  <si>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</si>
  <si>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</si>
  <si>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</si>
  <si>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</si>
  <si>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</si>
  <si>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</si>
  <si>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</si>
  <si>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</si>
  <si>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</si>
  <si>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</si>
  <si>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</si>
  <si>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</si>
  <si>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</si>
  <si>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</si>
  <si>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</si>
  <si>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</si>
  <si>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</si>
  <si>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</si>
  <si>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</si>
  <si>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</si>
  <si>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</si>
  <si>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</si>
  <si>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</si>
  <si>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</si>
  <si>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</si>
  <si>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</si>
  <si>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</si>
  <si>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</si>
  <si>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</si>
  <si>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</si>
  <si>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</si>
  <si>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</si>
  <si>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</si>
  <si>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</si>
  <si>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</si>
  <si>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</si>
  <si>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</si>
  <si>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</si>
  <si>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</si>
  <si>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</si>
  <si>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</si>
  <si>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</si>
  <si>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</si>
  <si>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</si>
  <si>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</si>
  <si>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</si>
  <si>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</si>
  <si>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</si>
  <si>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</si>
  <si>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</si>
  <si>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</si>
  <si>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</si>
  <si>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</si>
  <si>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</si>
  <si>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</si>
  <si>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</si>
  <si>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</si>
  <si>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</si>
  <si>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</si>
  <si>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</si>
  <si>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</si>
  <si>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</si>
  <si>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</si>
  <si>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</si>
  <si>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</si>
  <si>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</si>
  <si>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</si>
  <si>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</si>
  <si>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</si>
  <si>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</si>
  <si>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</si>
  <si>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</si>
  <si>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</si>
  <si>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</si>
  <si>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</si>
  <si>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</si>
  <si>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</si>
  <si>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</si>
  <si>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</si>
  <si>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</si>
  <si>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</si>
  <si>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</si>
  <si>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</si>
  <si>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</si>
  <si>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</si>
  <si>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</si>
  <si>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</si>
  <si>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</si>
  <si>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</si>
  <si>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</si>
  <si>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</si>
  <si>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</si>
  <si>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</si>
  <si>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</si>
  <si>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</si>
  <si>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</si>
  <si>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</si>
  <si>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</si>
  <si>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</si>
  <si>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</si>
  <si>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</si>
  <si>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</si>
  <si>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</si>
  <si>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</si>
  <si>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</si>
  <si>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</si>
  <si>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</si>
  <si>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</si>
  <si>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</si>
  <si>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</si>
  <si>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</si>
  <si>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</si>
  <si>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</si>
  <si>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</si>
  <si>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</si>
  <si>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</si>
  <si>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</si>
  <si>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</si>
  <si>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</si>
  <si>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</si>
  <si>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</si>
  <si>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</si>
  <si>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</si>
  <si>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</si>
  <si>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</si>
  <si>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</si>
  <si>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</si>
  <si>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</si>
  <si>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</si>
  <si>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</si>
  <si>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</si>
  <si>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</si>
  <si>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</si>
  <si>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</si>
  <si>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</si>
  <si>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</si>
  <si>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</si>
  <si>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</si>
  <si>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</si>
  <si>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</si>
  <si>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</si>
  <si>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</si>
  <si>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</si>
  <si>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</si>
  <si>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</si>
  <si>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</si>
  <si>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</si>
  <si>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</si>
  <si>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</si>
  <si>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</si>
  <si>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</si>
  <si>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</si>
  <si>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</si>
  <si>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</si>
  <si>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</si>
  <si>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</si>
  <si>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</si>
  <si>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</si>
  <si>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</si>
  <si>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</si>
  <si>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</si>
  <si>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</si>
  <si>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</si>
  <si>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</si>
  <si>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</si>
  <si>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</si>
  <si>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</si>
  <si>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</si>
  <si>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</si>
  <si>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</si>
  <si>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</si>
  <si>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</si>
  <si>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</si>
  <si>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</si>
  <si>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</si>
  <si>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</si>
  <si>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</si>
  <si>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</si>
  <si>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</si>
  <si>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</si>
  <si>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</si>
  <si>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</si>
  <si>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</si>
  <si>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</si>
  <si>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</si>
  <si>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</si>
  <si>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</si>
  <si>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</si>
  <si>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</si>
  <si>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</si>
  <si>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</si>
  <si>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</si>
  <si>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</si>
  <si>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</si>
  <si>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</si>
  <si>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</si>
  <si>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</si>
  <si>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</si>
  <si>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</si>
  <si>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</si>
  <si>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</si>
  <si>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</si>
  <si>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</si>
  <si>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</si>
  <si>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</si>
  <si>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</si>
  <si>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</si>
  <si>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</si>
  <si>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</si>
  <si>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</si>
  <si>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</si>
  <si>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</si>
  <si>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</si>
  <si>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</si>
  <si>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</si>
  <si>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</si>
  <si>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</si>
  <si>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</si>
  <si>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</si>
  <si>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</si>
  <si>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</si>
  <si>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</si>
  <si>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</si>
  <si>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</si>
  <si>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</si>
  <si>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</si>
  <si>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</si>
  <si>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</si>
  <si>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</si>
  <si>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</si>
  <si>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</si>
  <si>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</si>
  <si>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</si>
  <si>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</si>
  <si>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</si>
  <si>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</si>
  <si>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</si>
  <si>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</si>
  <si>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</si>
  <si>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</si>
  <si>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</si>
  <si>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</si>
  <si>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</si>
  <si>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</si>
  <si>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</si>
  <si>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</si>
  <si>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</si>
  <si>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</si>
  <si>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</si>
  <si>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</si>
  <si>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</si>
  <si>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</si>
  <si>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</si>
  <si>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</si>
  <si>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</si>
  <si>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</si>
  <si>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</si>
  <si>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</si>
  <si>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</si>
  <si>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</si>
  <si>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</si>
  <si>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</si>
  <si>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</si>
  <si>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</si>
  <si>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</si>
  <si>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</si>
  <si>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</si>
  <si>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</si>
  <si>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</si>
  <si>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</si>
  <si>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</si>
  <si>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</si>
  <si>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</si>
  <si>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</si>
  <si>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</si>
  <si>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</si>
  <si>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</si>
  <si>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</si>
  <si>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</si>
  <si>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</si>
  <si>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</si>
  <si>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</si>
  <si>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</si>
  <si>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</si>
  <si>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</si>
  <si>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</si>
  <si>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</si>
  <si>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</si>
  <si>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</si>
  <si>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</si>
  <si>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</si>
  <si>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</si>
  <si>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</si>
  <si>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</si>
  <si>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</si>
  <si>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</si>
  <si>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</si>
  <si>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</si>
  <si>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</si>
  <si>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</si>
  <si>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</si>
  <si>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</si>
  <si>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</si>
  <si>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</si>
  <si>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</si>
  <si>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</si>
  <si>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</si>
  <si>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</si>
  <si>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</si>
  <si>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</si>
  <si>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</si>
  <si>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</si>
  <si>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</si>
  <si>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</si>
  <si>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</si>
  <si>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</si>
  <si>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</si>
  <si>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</si>
  <si>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</si>
  <si>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</si>
  <si>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</si>
  <si>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</si>
  <si>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</si>
  <si>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</si>
  <si>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</si>
  <si>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</si>
  <si>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</si>
  <si>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</si>
  <si>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</si>
  <si>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</si>
  <si>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</si>
  <si>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</si>
  <si>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</si>
  <si>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</si>
  <si>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</si>
  <si>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</si>
  <si>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</si>
  <si>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</si>
  <si>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</si>
  <si>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</si>
  <si>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</si>
  <si>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</si>
  <si>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</si>
  <si>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</si>
  <si>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</si>
  <si>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</si>
  <si>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</si>
  <si>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</si>
  <si>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</si>
  <si>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</si>
  <si>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</si>
  <si>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</si>
  <si>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</si>
  <si>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</si>
  <si>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</si>
  <si>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</si>
  <si>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</si>
  <si>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</si>
  <si>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</si>
  <si>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</si>
  <si>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</si>
  <si>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</si>
  <si>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</si>
  <si>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</si>
  <si>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</si>
  <si>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</si>
  <si>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</si>
  <si>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</si>
  <si>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</si>
  <si>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</si>
  <si>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</si>
  <si>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</si>
  <si>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</si>
  <si>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</si>
  <si>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</si>
  <si>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</si>
  <si>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</si>
  <si>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</si>
  <si>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</si>
  <si>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</si>
  <si>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</si>
  <si>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</si>
  <si>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</si>
  <si>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</si>
  <si>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</si>
  <si>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</si>
  <si>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</si>
  <si>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</si>
  <si>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</si>
  <si>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</si>
  <si>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</si>
  <si>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</si>
  <si>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</si>
  <si>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</si>
  <si>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</si>
  <si>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</si>
  <si>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</si>
  <si>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</si>
  <si>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</si>
  <si>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</si>
  <si>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</si>
  <si>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</si>
  <si>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</si>
  <si>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</si>
  <si>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</si>
  <si>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</si>
  <si>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</si>
  <si>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</si>
  <si>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</si>
  <si>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</si>
  <si>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</si>
  <si>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</si>
  <si>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</si>
  <si>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</si>
  <si>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</si>
  <si>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</si>
  <si>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</si>
  <si>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</si>
  <si>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</si>
  <si>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</si>
  <si>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</si>
  <si>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</si>
  <si>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</si>
  <si>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</si>
  <si>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</si>
  <si>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</si>
  <si>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</si>
  <si>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</si>
  <si>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</si>
  <si>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</si>
  <si>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</si>
  <si>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</si>
  <si>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</si>
  <si>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</si>
  <si>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</si>
  <si>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</si>
  <si>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</si>
  <si>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</si>
  <si>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</si>
  <si>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</si>
  <si>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</si>
  <si>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</si>
  <si>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</si>
  <si>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</si>
  <si>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</si>
  <si>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</si>
  <si>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</si>
  <si>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</si>
  <si>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</si>
  <si>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</si>
  <si>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</si>
  <si>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</si>
  <si>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</si>
  <si>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</si>
  <si>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</si>
  <si>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</si>
  <si>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</si>
  <si>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</si>
  <si>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</si>
  <si>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</si>
  <si>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</si>
  <si>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</si>
  <si>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</si>
  <si>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</si>
  <si>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</si>
  <si>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</si>
  <si>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</si>
  <si>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</si>
  <si>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</si>
  <si>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</si>
  <si>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</si>
  <si>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</si>
  <si>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</si>
  <si>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</si>
  <si>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</si>
  <si>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</si>
  <si>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</si>
  <si>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</si>
  <si>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</si>
  <si>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</si>
  <si>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</si>
  <si>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</si>
  <si>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</si>
  <si>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</si>
  <si>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</si>
  <si>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</si>
  <si>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</si>
  <si>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</si>
  <si>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</si>
  <si>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</si>
  <si>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</si>
  <si>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</si>
  <si>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</si>
  <si>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</si>
  <si>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</si>
  <si>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</si>
  <si>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</si>
  <si>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</si>
  <si>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</si>
  <si>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</si>
  <si>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</si>
  <si>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</si>
  <si>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</si>
  <si>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</si>
  <si>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</si>
  <si>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</si>
  <si>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</si>
  <si>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</si>
  <si>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</si>
  <si>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</si>
  <si>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</si>
  <si>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</si>
  <si>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</si>
  <si>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</si>
  <si>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</si>
  <si>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</si>
  <si>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</si>
  <si>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</si>
  <si>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</si>
  <si>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</si>
  <si>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</si>
  <si>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</si>
  <si>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</si>
  <si>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</si>
  <si>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</si>
  <si>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</si>
  <si>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</si>
  <si>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</si>
  <si>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</si>
  <si>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</si>
  <si>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</si>
  <si>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</si>
  <si>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</si>
  <si>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</si>
  <si>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</si>
  <si>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</si>
  <si>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</si>
  <si>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</si>
  <si>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</si>
  <si>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</si>
  <si>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</si>
  <si>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</si>
  <si>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</si>
  <si>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</si>
  <si>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</si>
  <si>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</si>
  <si>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</si>
  <si>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</si>
  <si>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</si>
  <si>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</si>
  <si>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</si>
  <si>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</si>
  <si>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</si>
  <si>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</si>
  <si>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</si>
  <si>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</si>
  <si>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</si>
  <si>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</si>
  <si>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</si>
  <si>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</si>
  <si>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</si>
  <si>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</si>
  <si>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</si>
  <si>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</si>
  <si>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</si>
  <si>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</si>
  <si>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</si>
  <si>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</si>
  <si>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</si>
  <si>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</si>
  <si>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</si>
  <si>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</si>
  <si>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</si>
  <si>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</si>
  <si>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</si>
  <si>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</si>
  <si>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</si>
  <si>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</si>
  <si>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</si>
  <si>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</si>
  <si>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</si>
  <si>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</si>
  <si>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</si>
  <si>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</si>
  <si>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</si>
  <si>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</si>
  <si>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</si>
  <si>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</si>
  <si>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</si>
  <si>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</si>
  <si>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</si>
  <si>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</si>
  <si>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</si>
  <si>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</si>
  <si>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</si>
  <si>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</si>
  <si>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</si>
  <si>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</si>
  <si>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</si>
  <si>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</si>
  <si>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</si>
  <si>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</si>
  <si>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</si>
  <si>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</si>
  <si>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</si>
  <si>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</si>
  <si>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</si>
  <si>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</si>
  <si>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</si>
  <si>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</si>
  <si>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</si>
  <si>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</si>
  <si>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</si>
  <si>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</si>
  <si>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</si>
  <si>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</si>
  <si>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</si>
  <si>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</si>
  <si>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</si>
  <si>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</si>
  <si>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</si>
  <si>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</si>
  <si>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</si>
  <si>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</si>
  <si>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</si>
  <si>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</si>
  <si>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</si>
  <si>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</si>
  <si>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</si>
  <si>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</si>
  <si>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</si>
  <si>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</si>
  <si>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</si>
  <si>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</si>
  <si>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</si>
  <si>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</si>
  <si>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</si>
  <si>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</si>
  <si>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</si>
  <si>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</si>
  <si>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</si>
  <si>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</si>
  <si>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</si>
  <si>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</si>
  <si>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</si>
  <si>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</si>
  <si>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</si>
  <si>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</si>
  <si>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</si>
  <si>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</si>
  <si>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</si>
  <si>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</si>
  <si>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</si>
  <si>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</si>
  <si>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</si>
  <si>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</si>
  <si>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</si>
  <si>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</si>
  <si>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</si>
  <si>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</si>
  <si>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</si>
  <si>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</si>
  <si>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</si>
  <si>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</si>
  <si>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</si>
  <si>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</si>
  <si>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</si>
  <si>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</si>
  <si>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</si>
  <si>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</si>
  <si>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</si>
  <si>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</si>
  <si>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</si>
  <si>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</si>
  <si>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</si>
  <si>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</si>
  <si>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</si>
  <si>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</si>
  <si>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</si>
  <si>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</si>
  <si>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</si>
  <si>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</si>
  <si>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</si>
  <si>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</si>
  <si>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</si>
  <si>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</si>
  <si>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</si>
  <si>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</si>
  <si>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</si>
  <si>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</si>
  <si>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</si>
  <si>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</si>
  <si>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</si>
  <si>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</si>
  <si>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</si>
  <si>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</si>
  <si>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</si>
  <si>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</si>
  <si>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</si>
  <si>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</si>
  <si>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</si>
  <si>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</si>
  <si>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</si>
  <si>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</si>
  <si>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</si>
  <si>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</si>
  <si>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</si>
  <si>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</si>
  <si>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</si>
  <si>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</si>
  <si>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</si>
  <si>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</si>
  <si>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</si>
  <si>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</si>
  <si>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</si>
  <si>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</si>
  <si>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</si>
  <si>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</si>
  <si>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</si>
  <si>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</si>
  <si>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</si>
  <si>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</si>
  <si>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</si>
  <si>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</si>
  <si>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</si>
  <si>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</si>
  <si>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</si>
  <si>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</si>
  <si>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</si>
  <si>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</si>
  <si>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</si>
  <si>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</si>
  <si>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</si>
  <si>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</si>
  <si>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</si>
  <si>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</si>
  <si>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</si>
  <si>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</si>
  <si>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</si>
  <si>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</si>
  <si>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</si>
  <si>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</si>
  <si>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</si>
  <si>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</si>
  <si>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</si>
  <si>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</si>
  <si>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</si>
  <si>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</si>
  <si>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</si>
  <si>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</si>
  <si>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</si>
  <si>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</si>
  <si>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</si>
  <si>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</si>
  <si>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</si>
  <si>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</si>
  <si>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</si>
  <si>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</si>
  <si>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</si>
  <si>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</si>
  <si>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</si>
  <si>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</si>
  <si>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</si>
  <si>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</si>
  <si>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</si>
  <si>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</si>
  <si>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</si>
  <si>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</si>
  <si>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</si>
  <si>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</si>
  <si>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</si>
  <si>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</si>
  <si>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</si>
  <si>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</si>
  <si>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</si>
  <si>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</si>
  <si>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</si>
  <si>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</si>
  <si>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</si>
  <si>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</si>
  <si>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</si>
  <si>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</si>
  <si>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</si>
  <si>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</si>
  <si>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</si>
  <si>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</si>
  <si>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</si>
  <si>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</si>
  <si>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</si>
  <si>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</si>
  <si>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</si>
  <si>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</si>
  <si>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</si>
  <si>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</si>
  <si>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</si>
  <si>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</si>
  <si>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</si>
  <si>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</si>
  <si>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</si>
  <si>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</si>
  <si>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</si>
  <si>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</si>
  <si>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</si>
  <si>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</si>
  <si>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</si>
  <si>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</si>
  <si>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</si>
  <si>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</si>
  <si>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</si>
  <si>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</si>
  <si>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</si>
  <si>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</si>
  <si>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</si>
  <si>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</si>
  <si>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</si>
  <si>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</si>
  <si>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</si>
  <si>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</si>
  <si>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</si>
  <si>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</si>
  <si>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</si>
  <si>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</si>
  <si>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</si>
  <si>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</si>
  <si>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</si>
  <si>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</si>
  <si>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</si>
  <si>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</si>
  <si>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</si>
  <si>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</si>
  <si>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</si>
  <si>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</si>
  <si>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</si>
  <si>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</si>
  <si>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</si>
  <si>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</si>
  <si>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</si>
  <si>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</si>
  <si>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</si>
  <si>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</si>
  <si>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</si>
  <si>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</si>
  <si>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</si>
  <si>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</si>
  <si>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</si>
  <si>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</si>
  <si>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</si>
  <si>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</si>
  <si>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</si>
  <si>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</si>
  <si>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</si>
  <si>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</si>
  <si>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</si>
  <si>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</si>
  <si>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</si>
  <si>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</si>
  <si>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</si>
  <si>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</si>
  <si>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</si>
  <si>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</si>
  <si>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</si>
  <si>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</si>
  <si>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</si>
  <si>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</si>
  <si>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</si>
  <si>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</si>
  <si>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</si>
  <si>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</si>
  <si>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</si>
  <si>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</si>
  <si>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</si>
  <si>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</si>
  <si>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</si>
  <si>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</si>
  <si>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</si>
  <si>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</si>
  <si>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</si>
  <si>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</si>
  <si>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</si>
  <si>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</si>
  <si>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</si>
  <si>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</si>
  <si>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</si>
  <si>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</si>
  <si>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</si>
  <si>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</si>
  <si>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</si>
  <si>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</si>
  <si>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</si>
  <si>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</si>
  <si>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</si>
  <si>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</si>
  <si>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</si>
  <si>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</si>
  <si>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</si>
  <si>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</si>
  <si>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</si>
  <si>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</si>
  <si>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</si>
  <si>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</si>
  <si>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</si>
  <si>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</si>
  <si>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</si>
  <si>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</si>
  <si>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</si>
  <si>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</si>
  <si>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</si>
  <si>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</si>
  <si>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</si>
  <si>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</si>
  <si>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</si>
  <si>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</si>
  <si>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</si>
  <si>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</si>
  <si>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</si>
  <si>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</si>
  <si>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</si>
  <si>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</si>
  <si>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</si>
  <si>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</si>
  <si>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</si>
  <si>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</si>
  <si>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</si>
  <si>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</si>
  <si>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</si>
  <si>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</si>
  <si>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</si>
  <si>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</si>
  <si>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</si>
  <si>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</si>
  <si>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</si>
  <si>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</si>
  <si>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</si>
  <si>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</si>
  <si>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</si>
  <si>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</si>
  <si>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</si>
  <si>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</si>
  <si>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</si>
  <si>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</si>
  <si>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</si>
  <si>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</si>
  <si>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</si>
  <si>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</si>
  <si>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</si>
  <si>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</si>
  <si>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</si>
  <si>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</si>
  <si>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</si>
  <si>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</si>
  <si>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</si>
  <si>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</si>
  <si>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</si>
  <si>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</si>
  <si>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</si>
  <si>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</si>
  <si>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</si>
  <si>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</si>
  <si>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</si>
  <si>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</si>
  <si>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</si>
  <si>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</si>
  <si>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</si>
  <si>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</si>
  <si>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</si>
  <si>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</si>
  <si>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</si>
  <si>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</si>
  <si>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</si>
  <si>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</si>
  <si>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</si>
  <si>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</si>
  <si>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</si>
  <si>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</si>
  <si>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</si>
  <si>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</si>
  <si>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</si>
  <si>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</si>
  <si>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</si>
  <si>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</si>
  <si>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</si>
  <si>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</si>
  <si>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</si>
  <si>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</si>
  <si>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</si>
  <si>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</si>
  <si>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</si>
  <si>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</si>
  <si>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</si>
  <si>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</si>
  <si>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</si>
  <si>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</si>
  <si>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</si>
  <si>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</si>
  <si>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</si>
  <si>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</si>
  <si>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</si>
  <si>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</si>
  <si>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</si>
  <si>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</si>
  <si>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</si>
  <si>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</si>
  <si>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</si>
  <si>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</si>
  <si>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</si>
  <si>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</si>
  <si>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</si>
  <si>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</si>
  <si>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</si>
  <si>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</si>
  <si>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</si>
  <si>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</si>
  <si>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</si>
  <si>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</si>
  <si>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</si>
  <si>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</si>
  <si>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</si>
  <si>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</si>
  <si>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</si>
  <si>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</si>
  <si>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</si>
  <si>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</si>
  <si>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</si>
  <si>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</si>
  <si>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</si>
  <si>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</si>
  <si>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</si>
  <si>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</si>
  <si>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</si>
  <si>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</si>
  <si>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</si>
  <si>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</si>
  <si>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</si>
  <si>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</si>
  <si>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</si>
  <si>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</si>
  <si>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</si>
  <si>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</si>
  <si>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</si>
  <si>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</si>
  <si>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</si>
  <si>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</si>
  <si>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</si>
  <si>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</si>
  <si>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</si>
  <si>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</si>
  <si>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</si>
  <si>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</si>
  <si>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</si>
  <si>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</si>
  <si>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</si>
  <si>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</si>
  <si>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</si>
  <si>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</si>
  <si>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</si>
  <si>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</si>
  <si>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</si>
  <si>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</si>
  <si>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</si>
  <si>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</si>
  <si>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</si>
  <si>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</si>
  <si>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</si>
  <si>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</si>
  <si>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</si>
  <si>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</si>
  <si>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</si>
  <si>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</si>
  <si>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</si>
  <si>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</si>
  <si>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</si>
  <si>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</si>
  <si>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</si>
  <si>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</si>
  <si>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</si>
  <si>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</si>
  <si>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</si>
  <si>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</si>
  <si>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</si>
  <si>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</si>
  <si>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</si>
  <si>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</si>
  <si>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</si>
  <si>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</si>
  <si>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</si>
  <si>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</si>
  <si>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</si>
  <si>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</si>
  <si>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</si>
  <si>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</si>
  <si>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</si>
  <si>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</si>
  <si>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</si>
  <si>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</si>
  <si>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</si>
  <si>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</si>
  <si>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</si>
  <si>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</si>
  <si>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</si>
  <si>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</si>
  <si>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</si>
  <si>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</si>
  <si>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</si>
  <si>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</si>
  <si>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</si>
  <si>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</si>
  <si>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</si>
  <si>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</si>
  <si>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</si>
  <si>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</si>
  <si>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</si>
  <si>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</si>
  <si>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</si>
  <si>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</si>
  <si>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</si>
  <si>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</si>
  <si>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</si>
  <si>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</si>
  <si>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</si>
  <si>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</si>
  <si>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</si>
  <si>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</si>
  <si>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</si>
  <si>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</si>
  <si>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</si>
  <si>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</si>
  <si>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</si>
  <si>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</si>
  <si>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</si>
  <si>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</si>
  <si>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</si>
  <si>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</si>
  <si>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</si>
  <si>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</si>
  <si>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</si>
  <si>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</si>
  <si>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</si>
  <si>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</si>
  <si>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</si>
  <si>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</si>
  <si>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</si>
  <si>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</si>
  <si>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</si>
  <si>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</si>
  <si>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</si>
  <si>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</si>
  <si>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</si>
  <si>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</si>
  <si>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</si>
  <si>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</si>
  <si>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</si>
  <si>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</si>
  <si>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</si>
  <si>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</si>
  <si>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</si>
  <si>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</si>
  <si>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</si>
  <si>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</si>
  <si>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</si>
  <si>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</si>
  <si>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</si>
  <si>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</si>
  <si>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</si>
  <si>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</si>
  <si>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</si>
  <si>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</si>
  <si>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</si>
  <si>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</si>
  <si>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</si>
  <si>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</si>
  <si>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</si>
  <si>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</si>
  <si>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</si>
  <si>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</si>
  <si>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</si>
  <si>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</si>
  <si>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</si>
  <si>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</si>
  <si>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</si>
  <si>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</si>
  <si>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</si>
  <si>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</si>
  <si>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</si>
  <si>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</si>
  <si>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</si>
  <si>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</si>
  <si>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</si>
  <si>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</si>
  <si>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</si>
  <si>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</si>
  <si>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</si>
  <si>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</si>
  <si>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</si>
  <si>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</si>
  <si>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</si>
  <si>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</si>
  <si>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</si>
  <si>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</si>
  <si>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</si>
  <si>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</si>
  <si>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</si>
  <si>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</si>
  <si>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</si>
  <si>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</si>
  <si>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</si>
  <si>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</si>
  <si>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</si>
  <si>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</si>
  <si>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</si>
  <si>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</si>
  <si>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</si>
  <si>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</si>
  <si>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</si>
  <si>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</si>
  <si>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</si>
  <si>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</si>
  <si>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</si>
  <si>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</si>
  <si>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</si>
  <si>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</si>
  <si>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</si>
  <si>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</si>
  <si>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</si>
  <si>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</si>
  <si>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</si>
  <si>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</si>
  <si>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</si>
  <si>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</si>
  <si>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</si>
  <si>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</si>
  <si>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</si>
  <si>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</si>
  <si>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</si>
  <si>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</si>
  <si>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</si>
  <si>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</si>
  <si>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</si>
  <si>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</si>
  <si>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</si>
  <si>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</si>
  <si>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</si>
  <si>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</si>
  <si>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</si>
  <si>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</si>
  <si>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</si>
  <si>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</si>
  <si>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</si>
  <si>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</si>
  <si>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</si>
  <si>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</si>
  <si>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</si>
  <si>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</si>
  <si>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</si>
  <si>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</si>
  <si>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</si>
  <si>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</si>
  <si>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</si>
  <si>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</si>
  <si>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</si>
  <si>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</si>
  <si>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</si>
  <si>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</si>
  <si>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</si>
  <si>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</si>
  <si>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</si>
  <si>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</si>
  <si>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</si>
  <si>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</si>
  <si>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</si>
  <si>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</si>
  <si>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</si>
  <si>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</si>
  <si>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</si>
  <si>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</si>
  <si>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</si>
  <si>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</si>
  <si>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</si>
  <si>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</si>
  <si>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</si>
  <si>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</si>
  <si>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</si>
  <si>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</si>
  <si>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</si>
  <si>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</si>
  <si>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</si>
  <si>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</si>
  <si>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</si>
  <si>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</si>
  <si>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</si>
  <si>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</si>
  <si>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</si>
  <si>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</si>
  <si>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</si>
  <si>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</si>
  <si>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</si>
  <si>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</si>
  <si>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</si>
  <si>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</si>
  <si>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</si>
  <si>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</si>
  <si>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</si>
  <si>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</si>
  <si>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</si>
  <si>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</si>
  <si>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</si>
  <si>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</si>
  <si>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</si>
  <si>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</si>
  <si>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</si>
  <si>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</si>
  <si>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</si>
  <si>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</si>
  <si>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</si>
  <si>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</si>
  <si>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</si>
  <si>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</si>
  <si>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</si>
  <si>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</si>
  <si>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</si>
  <si>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</si>
  <si>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</si>
  <si>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</si>
  <si>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</si>
  <si>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</si>
  <si>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</si>
  <si>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</si>
  <si>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</si>
  <si>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</si>
  <si>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</si>
  <si>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</si>
  <si>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</si>
  <si>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</si>
  <si>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</si>
  <si>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</si>
  <si>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</si>
  <si>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</si>
  <si>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</si>
  <si>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</si>
  <si>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</si>
  <si>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</si>
  <si>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</si>
  <si>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</si>
  <si>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</si>
  <si>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</si>
  <si>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</si>
  <si>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</si>
  <si>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</si>
  <si>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</si>
  <si>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</si>
  <si>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</si>
  <si>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</si>
  <si>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</si>
  <si>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</si>
  <si>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</si>
  <si>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</si>
  <si>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</si>
  <si>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</si>
  <si>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</si>
  <si>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</si>
  <si>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</si>
  <si>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</si>
  <si>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</si>
  <si>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</si>
  <si>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</si>
  <si>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</si>
  <si>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</si>
  <si>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</si>
  <si>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</si>
  <si>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</si>
  <si>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</si>
  <si>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</si>
  <si>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</si>
  <si>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</si>
  <si>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</si>
  <si>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</si>
  <si>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</si>
  <si>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</si>
  <si>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</si>
  <si>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</si>
  <si>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</si>
  <si>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</si>
  <si>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</si>
  <si>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</si>
  <si>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</si>
  <si>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</si>
  <si>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</si>
  <si>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</si>
  <si>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</si>
  <si>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</si>
  <si>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</si>
  <si>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</si>
  <si>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</si>
  <si>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</si>
  <si>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</si>
  <si>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</si>
  <si>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</si>
  <si>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</si>
  <si>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</si>
  <si>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</si>
  <si>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</si>
  <si>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</si>
  <si>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</si>
  <si>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</si>
  <si>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</si>
  <si>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</si>
  <si>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</si>
  <si>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</si>
  <si>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</si>
  <si>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</si>
  <si>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</si>
  <si>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</si>
  <si>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</si>
  <si>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</si>
  <si>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</si>
  <si>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</si>
  <si>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</si>
  <si>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</si>
  <si>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</si>
  <si>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</si>
  <si>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</si>
  <si>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</si>
  <si>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</si>
  <si>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</si>
  <si>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</si>
  <si>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</si>
  <si>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</si>
  <si>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</si>
  <si>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</si>
  <si>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</si>
  <si>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</si>
  <si>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</si>
  <si>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</si>
  <si>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</si>
  <si>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</si>
  <si>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</si>
  <si>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</si>
  <si>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</si>
  <si>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</si>
  <si>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</si>
  <si>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</si>
  <si>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</si>
  <si>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</si>
  <si>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</si>
  <si>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</si>
  <si>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</si>
  <si>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</si>
  <si>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</si>
  <si>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</si>
  <si>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</si>
  <si>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</si>
  <si>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</si>
  <si>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</si>
  <si>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</si>
  <si>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</si>
  <si>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</si>
  <si>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</si>
  <si>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</si>
  <si>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</si>
  <si>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</si>
  <si>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</si>
  <si>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</si>
  <si>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</si>
  <si>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</si>
  <si>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</si>
  <si>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</si>
  <si>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</si>
  <si>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</si>
  <si>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</si>
  <si>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</si>
  <si>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</si>
  <si>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</si>
  <si>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</si>
  <si>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</si>
  <si>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</si>
  <si>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</si>
  <si>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</si>
  <si>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</si>
  <si>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</si>
  <si>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</si>
  <si>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</si>
  <si>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</si>
  <si>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</si>
  <si>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</si>
  <si>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</si>
  <si>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</si>
  <si>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</si>
  <si>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</si>
  <si>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</si>
  <si>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</si>
  <si>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</si>
  <si>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</si>
  <si>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</si>
  <si>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</si>
  <si>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</si>
  <si>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</si>
  <si>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</si>
  <si>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</si>
  <si>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</si>
  <si>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</si>
  <si>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</si>
  <si>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</si>
  <si>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</si>
  <si>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</si>
  <si>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</si>
  <si>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</si>
  <si>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</si>
  <si>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</si>
  <si>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</si>
  <si>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</si>
  <si>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</si>
  <si>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</si>
  <si>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</si>
  <si>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</si>
  <si>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</si>
  <si>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</si>
  <si>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</si>
  <si>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</si>
  <si>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</si>
  <si>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</si>
  <si>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</si>
  <si>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</si>
  <si>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</si>
  <si>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</si>
  <si>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</si>
  <si>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</si>
  <si>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</si>
  <si>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</si>
  <si>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</si>
  <si>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</si>
  <si>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</si>
  <si>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</si>
  <si>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</si>
  <si>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</si>
  <si>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</si>
  <si>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</si>
  <si>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</si>
  <si>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</si>
  <si>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</si>
  <si>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</si>
  <si>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</si>
  <si>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</si>
  <si>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</si>
  <si>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</si>
  <si>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</si>
  <si>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</si>
  <si>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</si>
  <si>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</si>
  <si>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</si>
  <si>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</si>
  <si>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</si>
  <si>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</si>
  <si>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</si>
  <si>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</si>
  <si>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</si>
  <si>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</si>
  <si>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</si>
  <si>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</si>
  <si>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</si>
  <si>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</si>
  <si>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</si>
  <si>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</si>
  <si>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</si>
  <si>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</si>
  <si>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</si>
  <si>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</si>
  <si>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</si>
  <si>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</si>
  <si>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</si>
  <si>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</si>
  <si>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</si>
  <si>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</si>
  <si>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</si>
  <si>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</si>
  <si>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</si>
  <si>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</si>
  <si>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</si>
  <si>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</si>
  <si>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</si>
  <si>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</si>
  <si>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</si>
  <si>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</si>
  <si>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</si>
  <si>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</si>
  <si>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</si>
  <si>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</si>
  <si>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</si>
  <si>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</si>
  <si>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</si>
  <si>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</si>
  <si>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</si>
  <si>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</si>
  <si>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</si>
  <si>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</si>
  <si>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</si>
  <si>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</si>
  <si>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</si>
  <si>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</si>
  <si>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</si>
  <si>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</si>
  <si>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</si>
  <si>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</si>
  <si>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</si>
  <si>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</si>
  <si>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</si>
  <si>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</si>
  <si>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</si>
  <si>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</si>
  <si>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</si>
  <si>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</si>
  <si>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</si>
  <si>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</si>
  <si>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</si>
  <si>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</si>
  <si>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</si>
  <si>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</si>
  <si>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</si>
  <si>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</si>
  <si>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</si>
  <si>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</si>
  <si>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</si>
  <si>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</si>
  <si>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</si>
  <si>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</si>
  <si>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</si>
  <si>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</si>
  <si>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</si>
  <si>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</si>
  <si>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</si>
  <si>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</si>
  <si>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</si>
  <si>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</si>
  <si>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</si>
  <si>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</si>
  <si>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</si>
  <si>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</si>
  <si>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</si>
  <si>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</si>
  <si>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</si>
  <si>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</si>
  <si>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</si>
  <si>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</si>
  <si>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</si>
  <si>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</si>
  <si>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</si>
  <si>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</si>
  <si>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</si>
  <si>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</si>
  <si>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</si>
  <si>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</si>
  <si>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</si>
  <si>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</si>
  <si>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</si>
  <si>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</si>
  <si>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</si>
  <si>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</si>
  <si>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</si>
  <si>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</si>
  <si>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</si>
  <si>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</si>
  <si>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</si>
  <si>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</si>
  <si>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</si>
  <si>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</si>
  <si>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</si>
  <si>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</si>
  <si>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</si>
  <si>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</si>
  <si>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</si>
  <si>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</si>
  <si>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</si>
  <si>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</si>
  <si>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</si>
  <si>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</si>
  <si>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</si>
  <si>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</si>
  <si>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</si>
  <si>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</si>
  <si>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</si>
  <si>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</si>
  <si>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</si>
  <si>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</si>
  <si>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</si>
  <si>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</si>
  <si>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</si>
  <si>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</si>
  <si>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</si>
  <si>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</si>
  <si>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</si>
  <si>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</si>
  <si>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</si>
  <si>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</si>
  <si>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</si>
  <si>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</si>
  <si>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</si>
  <si>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</si>
  <si>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</si>
  <si>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</si>
  <si>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</si>
  <si>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</si>
  <si>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</si>
  <si>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</si>
  <si>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</si>
  <si>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</si>
  <si>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</si>
  <si>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</si>
  <si>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</si>
  <si>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</si>
  <si>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</si>
  <si>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</si>
  <si>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</si>
  <si>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</si>
  <si>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</si>
  <si>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</si>
  <si>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</si>
  <si>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</si>
  <si>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</si>
  <si>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</si>
  <si>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</si>
  <si>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</si>
  <si>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</si>
  <si>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</si>
  <si>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</si>
  <si>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</si>
  <si>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</si>
  <si>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</si>
  <si>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</si>
  <si>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</si>
  <si>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</si>
  <si>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</si>
  <si>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</si>
  <si>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</si>
  <si>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</si>
  <si>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</si>
  <si>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</si>
  <si>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</si>
  <si>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</si>
  <si>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</si>
  <si>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</si>
  <si>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</si>
  <si>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</si>
  <si>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</si>
  <si>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</si>
  <si>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</si>
  <si>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</si>
  <si>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</si>
  <si>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</si>
  <si>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</si>
  <si>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</si>
  <si>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</si>
  <si>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</si>
  <si>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</si>
  <si>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</si>
  <si>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</si>
  <si>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</si>
  <si>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</si>
  <si>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</si>
  <si>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</si>
  <si>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</si>
  <si>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</si>
  <si>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</si>
  <si>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</si>
  <si>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</si>
  <si>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</si>
  <si>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</si>
  <si>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</si>
  <si>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</si>
  <si>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</si>
  <si>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</si>
  <si>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</si>
  <si>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</si>
  <si>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</si>
  <si>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</si>
  <si>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</si>
  <si>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</si>
  <si>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</si>
  <si>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</si>
  <si>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</si>
  <si>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</si>
  <si>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</si>
  <si>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</si>
  <si>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</si>
  <si>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</si>
  <si>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</si>
  <si>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</si>
  <si>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</si>
  <si>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</si>
  <si>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</si>
  <si>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</si>
  <si>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</si>
  <si>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</si>
  <si>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</si>
  <si>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</si>
  <si>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</si>
  <si>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</si>
  <si>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</si>
  <si>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</si>
  <si>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</si>
  <si>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</si>
  <si>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</si>
  <si>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</si>
  <si>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</si>
  <si>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</si>
  <si>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</si>
  <si>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</si>
  <si>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</si>
  <si>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</si>
  <si>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</si>
  <si>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</si>
  <si>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</si>
  <si>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</si>
  <si>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</si>
  <si>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</si>
  <si>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</si>
  <si>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</si>
  <si>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</si>
  <si>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</si>
  <si>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</si>
  <si>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</si>
  <si>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</si>
  <si>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</si>
  <si>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</si>
  <si>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</si>
  <si>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</si>
  <si>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</si>
  <si>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</si>
  <si>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</si>
  <si>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</si>
  <si>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</si>
  <si>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</si>
  <si>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</si>
  <si>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</si>
  <si>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</si>
  <si>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</si>
  <si>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</si>
  <si>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</si>
  <si>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</si>
  <si>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</si>
  <si>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</si>
  <si>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</si>
  <si>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</si>
  <si>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</si>
  <si>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</si>
  <si>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</si>
  <si>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</si>
  <si>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</si>
  <si>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</si>
  <si>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</si>
  <si>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</si>
  <si>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</si>
  <si>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</si>
  <si>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</si>
  <si>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</si>
  <si>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</si>
  <si>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</si>
  <si>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</si>
  <si>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</si>
  <si>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</si>
  <si>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</si>
  <si>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</si>
  <si>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</si>
  <si>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</si>
  <si>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</si>
  <si>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</si>
  <si>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</si>
  <si>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</si>
  <si>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</si>
  <si>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</si>
  <si>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</si>
  <si>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</si>
  <si>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</si>
  <si>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</si>
  <si>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</si>
  <si>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</si>
  <si>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</si>
  <si>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</si>
  <si>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</si>
  <si>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</si>
  <si>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</si>
  <si>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</si>
  <si>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</si>
  <si>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</si>
  <si>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</si>
  <si>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</si>
  <si>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</si>
  <si>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</si>
  <si>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</si>
  <si>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</si>
  <si>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</si>
  <si>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</si>
  <si>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</si>
  <si>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</si>
  <si>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</si>
  <si>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</si>
  <si>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</si>
  <si>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</si>
  <si>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</si>
  <si>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</si>
  <si>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</si>
  <si>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</si>
  <si>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</si>
  <si>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</si>
  <si>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</si>
  <si>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</si>
  <si>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</si>
  <si>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</si>
  <si>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</si>
  <si>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</si>
  <si>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</si>
  <si>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</si>
  <si>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</si>
  <si>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</si>
  <si>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</si>
  <si>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</si>
  <si>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</si>
  <si>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</si>
  <si>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</si>
  <si>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</si>
  <si>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</si>
  <si>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</si>
  <si>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</si>
  <si>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</si>
  <si>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</si>
  <si>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</si>
  <si>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</si>
  <si>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</si>
  <si>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</si>
  <si>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</si>
  <si>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</si>
  <si>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</si>
  <si>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</si>
  <si>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</si>
  <si>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</si>
  <si>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</si>
  <si>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</si>
  <si>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</si>
  <si>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</si>
  <si>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</si>
  <si>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</si>
  <si>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</si>
  <si>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</si>
  <si>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</si>
  <si>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</si>
  <si>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</si>
  <si>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</si>
  <si>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</si>
  <si>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</si>
  <si>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</si>
  <si>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</si>
  <si>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</si>
  <si>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</si>
  <si>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</si>
  <si>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</si>
  <si>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</si>
  <si>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</si>
  <si>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</si>
  <si>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</si>
  <si>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</si>
  <si>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</si>
  <si>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</si>
  <si>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</si>
  <si>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</si>
  <si>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</si>
  <si>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</si>
  <si>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</si>
  <si>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</si>
  <si>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</si>
  <si>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</si>
  <si>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</si>
  <si>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</si>
  <si>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</si>
  <si>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</si>
  <si>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</si>
  <si>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</si>
  <si>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</si>
  <si>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</si>
  <si>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</si>
  <si>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</si>
  <si>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</si>
  <si>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</si>
  <si>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</si>
  <si>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</si>
  <si>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</si>
  <si>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</si>
  <si>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</si>
  <si>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</si>
  <si>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</si>
  <si>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</si>
  <si>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</si>
  <si>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</si>
  <si>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</si>
  <si>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</si>
  <si>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</si>
  <si>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</si>
  <si>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</si>
  <si>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</si>
  <si>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</si>
  <si>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</si>
  <si>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</si>
  <si>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</si>
  <si>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</si>
  <si>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</si>
  <si>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</si>
  <si>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</si>
  <si>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</si>
  <si>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</si>
  <si>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</si>
  <si>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</si>
  <si>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</si>
  <si>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</si>
  <si>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</si>
  <si>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</si>
  <si>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</si>
  <si>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</si>
  <si>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</si>
  <si>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</si>
  <si>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</si>
  <si>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</si>
  <si>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</si>
  <si>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</si>
  <si>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</si>
  <si>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</si>
  <si>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</si>
  <si>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</si>
  <si>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</si>
  <si>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</si>
  <si>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</si>
  <si>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</si>
  <si>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</si>
  <si>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</si>
  <si>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</si>
  <si>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</si>
  <si>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</si>
  <si>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</si>
  <si>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</si>
  <si>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</si>
  <si>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</si>
  <si>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</si>
  <si>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</si>
  <si>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</si>
  <si>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</si>
  <si>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</si>
  <si>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</si>
  <si>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</si>
  <si>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</si>
  <si>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</si>
  <si>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</si>
  <si>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</si>
  <si>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</si>
  <si>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</si>
  <si>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</si>
  <si>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</si>
  <si>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</si>
  <si>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</si>
  <si>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</si>
  <si>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</si>
  <si>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</si>
  <si>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</si>
  <si>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</si>
  <si>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</si>
  <si>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</si>
  <si>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</si>
  <si>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</si>
  <si>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</si>
  <si>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</si>
  <si>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</si>
  <si>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</si>
  <si>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</si>
  <si>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</si>
  <si>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</si>
  <si>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</si>
  <si>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</si>
  <si>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</si>
  <si>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</si>
  <si>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</si>
  <si>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</si>
  <si>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</si>
  <si>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</si>
  <si>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</si>
  <si>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</si>
  <si>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</si>
  <si>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</si>
  <si>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</si>
  <si>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</si>
  <si>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</si>
  <si>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</si>
  <si>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</si>
  <si>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</si>
  <si>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</si>
  <si>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</si>
  <si>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</si>
  <si>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</si>
  <si>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</si>
  <si>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</si>
  <si>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</si>
  <si>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</si>
  <si>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</si>
  <si>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</si>
  <si>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</si>
  <si>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</si>
  <si>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</si>
  <si>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</si>
  <si>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</si>
  <si>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</si>
  <si>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</si>
  <si>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</si>
  <si>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</si>
  <si>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</si>
  <si>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</si>
  <si>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</si>
  <si>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</si>
  <si>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</si>
  <si>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</si>
  <si>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</si>
  <si>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</si>
  <si>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</si>
  <si>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</si>
  <si>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</si>
  <si>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</si>
  <si>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</si>
  <si>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</si>
  <si>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</si>
  <si>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</si>
  <si>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</si>
  <si>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</si>
  <si>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</si>
  <si>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</si>
  <si>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</si>
  <si>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</si>
  <si>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</si>
  <si>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</si>
  <si>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</si>
  <si>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</si>
  <si>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</si>
  <si>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</si>
  <si>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</si>
  <si>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</si>
  <si>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</si>
  <si>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</si>
  <si>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</si>
  <si>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</si>
  <si>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</si>
  <si>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</si>
  <si>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</si>
  <si>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</si>
  <si>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</si>
  <si>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</si>
  <si>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</si>
  <si>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</si>
  <si>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</si>
  <si>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</si>
  <si>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</si>
  <si>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</si>
  <si>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</si>
  <si>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</si>
  <si>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</si>
  <si>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</si>
  <si>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</si>
  <si>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</si>
  <si>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</si>
  <si>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</si>
  <si>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</si>
  <si>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</si>
  <si>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</si>
  <si>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</si>
  <si>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</si>
  <si>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</si>
  <si>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</si>
  <si>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</si>
  <si>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</si>
  <si>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</si>
  <si>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</si>
  <si>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</si>
  <si>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</si>
  <si>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</si>
  <si>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</si>
  <si>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</si>
  <si>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</si>
  <si>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</si>
  <si>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</si>
  <si>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</si>
  <si>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</si>
  <si>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</si>
  <si>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</si>
  <si>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</si>
  <si>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</si>
  <si>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</si>
  <si>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</si>
  <si>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</si>
  <si>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</si>
  <si>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</si>
  <si>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</si>
  <si>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</si>
  <si>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</si>
  <si>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</si>
  <si>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</si>
  <si>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</si>
  <si>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</si>
  <si>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</si>
  <si>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</si>
  <si>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</si>
  <si>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</si>
  <si>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</si>
  <si>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</si>
  <si>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</si>
  <si>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</si>
  <si>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</si>
  <si>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</si>
  <si>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</si>
  <si>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</si>
  <si>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</si>
  <si>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</si>
  <si>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</si>
  <si>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</si>
  <si>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</si>
  <si>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</si>
  <si>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</si>
  <si>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</si>
  <si>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</si>
  <si>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</si>
  <si>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</si>
  <si>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</si>
  <si>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</si>
  <si>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</si>
  <si>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</si>
  <si>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</si>
  <si>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</si>
  <si>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</si>
  <si>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</si>
  <si>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</si>
  <si>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</si>
  <si>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</si>
  <si>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</si>
  <si>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</si>
  <si>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</si>
  <si>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</si>
  <si>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</si>
  <si>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</si>
  <si>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</si>
  <si>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</si>
  <si>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</si>
  <si>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</si>
  <si>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</si>
  <si>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</si>
  <si>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</si>
  <si>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</si>
  <si>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</si>
  <si>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</si>
  <si>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</si>
  <si>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</si>
  <si>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</si>
  <si>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</si>
  <si>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</si>
  <si>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</si>
  <si>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</si>
  <si>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</si>
  <si>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</si>
  <si>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</si>
  <si>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</si>
  <si>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</si>
  <si>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</si>
  <si>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</si>
  <si>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</si>
  <si>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</si>
  <si>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</si>
  <si>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</si>
  <si>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</si>
  <si>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</si>
  <si>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</si>
  <si>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</si>
  <si>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</si>
  <si>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</si>
  <si>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</si>
  <si>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</si>
  <si>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</si>
  <si>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</si>
  <si>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</si>
  <si>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</si>
  <si>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</si>
  <si>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</si>
  <si>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</si>
  <si>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</si>
  <si>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</si>
  <si>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</si>
  <si>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</si>
  <si>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</si>
  <si>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</si>
  <si>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</si>
  <si>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</si>
  <si>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</si>
  <si>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</si>
  <si>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</si>
  <si>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</si>
  <si>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</si>
  <si>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</si>
  <si>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</si>
  <si>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</si>
  <si>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</si>
  <si>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</si>
  <si>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</si>
  <si>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</si>
  <si>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</si>
  <si>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</si>
  <si>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</si>
  <si>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</si>
  <si>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</si>
  <si>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</si>
  <si>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</si>
  <si>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</si>
  <si>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</si>
  <si>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</si>
  <si>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</si>
  <si>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</si>
  <si>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</si>
  <si>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</si>
  <si>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</si>
  <si>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</si>
  <si>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</si>
  <si>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</si>
  <si>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</si>
  <si>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</si>
  <si>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</si>
  <si>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</si>
  <si>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</si>
  <si>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</si>
  <si>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</si>
  <si>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</si>
  <si>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</si>
  <si>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</si>
  <si>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</si>
  <si>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</si>
  <si>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</si>
  <si>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</si>
  <si>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</si>
  <si>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</si>
  <si>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</si>
  <si>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</si>
  <si>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</si>
  <si>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</si>
  <si>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</si>
  <si>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</si>
  <si>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</si>
  <si>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</si>
  <si>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</si>
  <si>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</si>
  <si>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</si>
  <si>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</si>
  <si>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</si>
  <si>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</si>
  <si>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</si>
  <si>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</si>
  <si>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</si>
  <si>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</si>
  <si>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</si>
  <si>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</si>
  <si>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</si>
  <si>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</si>
  <si>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</si>
  <si>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</si>
  <si>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</si>
  <si>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</si>
  <si>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</si>
  <si>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</si>
  <si>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</si>
  <si>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</si>
  <si>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</si>
  <si>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</si>
  <si>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</si>
  <si>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</si>
  <si>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</si>
  <si>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</si>
  <si>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</si>
  <si>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</si>
  <si>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</si>
  <si>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</si>
  <si>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</si>
  <si>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</si>
  <si>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</si>
  <si>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</si>
  <si>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</si>
  <si>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</si>
  <si>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</si>
  <si>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</si>
  <si>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</si>
  <si>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</si>
  <si>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</si>
  <si>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</si>
  <si>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</si>
  <si>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</si>
  <si>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</si>
  <si>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</si>
  <si>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</si>
  <si>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</si>
  <si>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</si>
  <si>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</si>
  <si>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</si>
  <si>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</si>
  <si>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</si>
  <si>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</si>
  <si>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</si>
  <si>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</si>
  <si>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</si>
  <si>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</si>
  <si>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</si>
  <si>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</si>
  <si>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</si>
  <si>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</si>
  <si>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</si>
  <si>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</si>
  <si>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</si>
  <si>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</si>
  <si>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</si>
  <si>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</si>
  <si>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</si>
  <si>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</si>
  <si>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</si>
  <si>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</si>
  <si>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</si>
  <si>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</si>
  <si>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</si>
  <si>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</si>
  <si>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</si>
  <si>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</si>
  <si>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</si>
  <si>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</si>
  <si>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</si>
  <si>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</si>
  <si>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</si>
  <si>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</si>
  <si>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</si>
  <si>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</si>
  <si>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</si>
  <si>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</si>
  <si>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</si>
  <si>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</si>
  <si>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</si>
  <si>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</si>
  <si>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</si>
  <si>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</si>
  <si>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</si>
  <si>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</si>
  <si>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</si>
  <si>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</si>
  <si>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</si>
  <si>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</si>
  <si>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</si>
  <si>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</si>
  <si>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</si>
  <si>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</si>
  <si>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</si>
  <si>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</si>
  <si>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</si>
  <si>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</si>
  <si>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</si>
  <si>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</si>
  <si>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</si>
  <si>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</si>
  <si>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</si>
  <si>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</si>
  <si>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</si>
  <si>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</si>
  <si>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</si>
  <si>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</si>
  <si>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</si>
  <si>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</si>
  <si>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</si>
  <si>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</si>
  <si>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</si>
  <si>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</si>
  <si>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</si>
  <si>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</si>
  <si>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</si>
  <si>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</si>
  <si>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</si>
  <si>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</si>
  <si>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</si>
  <si>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</si>
  <si>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</si>
  <si>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</si>
  <si>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</si>
  <si>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</si>
  <si>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</si>
  <si>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</si>
  <si>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</si>
  <si>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</si>
  <si>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</si>
  <si>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</si>
  <si>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</si>
  <si>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</si>
  <si>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</si>
  <si>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</si>
  <si>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</si>
  <si>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</si>
  <si>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</si>
  <si>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</si>
  <si>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</si>
  <si>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</si>
  <si>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</si>
  <si>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</si>
  <si>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</si>
  <si>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</si>
  <si>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</si>
  <si>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</si>
  <si>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</si>
  <si>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</si>
  <si>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</si>
  <si>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</si>
  <si>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</si>
  <si>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</si>
  <si>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</si>
  <si>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</si>
  <si>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</si>
  <si>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</si>
  <si>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</si>
  <si>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</si>
  <si>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</si>
  <si>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</si>
  <si>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</si>
  <si>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</si>
  <si>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</si>
  <si>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</si>
  <si>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</si>
  <si>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</si>
  <si>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</si>
  <si>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</si>
  <si>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</si>
  <si>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</si>
  <si>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</si>
  <si>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</si>
  <si>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</si>
  <si>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</si>
  <si>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</si>
  <si>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</si>
  <si>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</si>
  <si>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</si>
  <si>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</si>
  <si>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</si>
  <si>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</si>
  <si>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</si>
  <si>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</si>
  <si>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</si>
  <si>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</si>
  <si>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</si>
  <si>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</si>
  <si>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</si>
  <si>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</si>
  <si>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</si>
  <si>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</si>
  <si>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</si>
  <si>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</si>
  <si>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</si>
  <si>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</si>
  <si>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</si>
  <si>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</si>
  <si>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</si>
  <si>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</si>
  <si>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</si>
  <si>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</si>
  <si>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</si>
  <si>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</si>
  <si>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</si>
  <si>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</si>
  <si>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</si>
  <si>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</si>
  <si>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</si>
  <si>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</si>
  <si>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</si>
  <si>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</si>
  <si>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</si>
  <si>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</si>
  <si>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</si>
  <si>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</si>
  <si>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</si>
  <si>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</si>
  <si>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</si>
  <si>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</si>
  <si>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</si>
  <si>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</si>
  <si>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</si>
  <si>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</si>
  <si>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</si>
  <si>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</si>
  <si>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</si>
  <si>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</si>
  <si>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</si>
  <si>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</si>
  <si>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</si>
  <si>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</si>
  <si>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</si>
  <si>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</si>
  <si>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</si>
  <si>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</si>
  <si>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</si>
  <si>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</si>
  <si>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</si>
  <si>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</si>
  <si>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</si>
  <si>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</si>
  <si>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</si>
  <si>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</si>
  <si>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</si>
  <si>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</si>
  <si>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</si>
  <si>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</si>
  <si>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</si>
  <si>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</si>
  <si>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</si>
  <si>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</si>
  <si>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</si>
  <si>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</si>
  <si>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</si>
  <si>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</si>
  <si>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</si>
  <si>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</si>
  <si>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</si>
  <si>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</si>
  <si>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</si>
  <si>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</si>
  <si>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</si>
  <si>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</si>
  <si>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</si>
  <si>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</si>
  <si>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</si>
  <si>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</si>
  <si>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</si>
  <si>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</si>
  <si>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</si>
  <si>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</si>
  <si>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</si>
  <si>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</si>
  <si>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</si>
  <si>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</si>
  <si>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</si>
  <si>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</si>
  <si>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</si>
  <si>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</si>
  <si>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</si>
  <si>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</si>
  <si>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</si>
  <si>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</si>
  <si>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</si>
  <si>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</si>
  <si>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</si>
  <si>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</si>
  <si>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</si>
  <si>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</si>
  <si>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</si>
  <si>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</si>
  <si>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</si>
  <si>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</si>
  <si>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</si>
  <si>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</si>
  <si>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</si>
  <si>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</si>
  <si>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</si>
  <si>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</si>
  <si>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</si>
  <si>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</si>
  <si>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</si>
  <si>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</si>
  <si>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</si>
  <si>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</si>
  <si>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</si>
  <si>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</si>
  <si>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</si>
  <si>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</si>
  <si>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</si>
  <si>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</si>
  <si>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</si>
  <si>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</si>
  <si>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</si>
  <si>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</si>
  <si>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</si>
  <si>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</si>
  <si>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</si>
  <si>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</si>
  <si>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</si>
  <si>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</si>
  <si>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</si>
  <si>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</si>
  <si>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</si>
  <si>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</si>
  <si>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</si>
  <si>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</si>
  <si>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</si>
  <si>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</si>
  <si>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</si>
  <si>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</si>
  <si>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</si>
  <si>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</si>
  <si>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</si>
  <si>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</si>
  <si>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</si>
  <si>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</si>
  <si>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</si>
  <si>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</si>
  <si>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</si>
  <si>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</si>
  <si>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</si>
  <si>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</si>
  <si>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</si>
  <si>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</si>
  <si>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</si>
  <si>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</si>
  <si>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</si>
  <si>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</si>
  <si>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</si>
  <si>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</si>
  <si>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</si>
  <si>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</si>
  <si>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</si>
  <si>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</si>
  <si>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</si>
  <si>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</si>
  <si>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</si>
  <si>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</si>
  <si>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</si>
  <si>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</si>
  <si>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</si>
  <si>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</si>
  <si>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</si>
  <si>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</si>
  <si>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</si>
  <si>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</si>
  <si>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</si>
  <si>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</si>
  <si>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</si>
  <si>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</si>
  <si>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</si>
  <si>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</si>
  <si>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</si>
  <si>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</si>
  <si>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</si>
  <si>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</si>
  <si>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</si>
  <si>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</si>
  <si>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</si>
  <si>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</si>
  <si>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</si>
  <si>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</si>
  <si>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</si>
  <si>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</si>
  <si>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</si>
  <si>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</si>
  <si>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</si>
  <si>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</si>
  <si>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</si>
  <si>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</si>
  <si>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</si>
  <si>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</si>
  <si>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</si>
  <si>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</si>
  <si>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</si>
  <si>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</si>
  <si>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</si>
  <si>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</si>
  <si>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</si>
  <si>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</si>
  <si>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</si>
  <si>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</si>
  <si>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</si>
  <si>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</si>
  <si>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</si>
  <si>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</si>
  <si>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</si>
  <si>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</si>
  <si>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</si>
  <si>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</si>
  <si>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</si>
  <si>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</si>
  <si>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</si>
  <si>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</si>
  <si>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</si>
  <si>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</si>
  <si>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</si>
  <si>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</si>
  <si>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</si>
  <si>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</si>
  <si>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</si>
  <si>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</si>
  <si>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</si>
  <si>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</si>
  <si>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</si>
  <si>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</si>
  <si>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</si>
  <si>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</si>
  <si>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</si>
  <si>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</si>
  <si>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</si>
  <si>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</si>
  <si>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</si>
  <si>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</si>
  <si>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</si>
  <si>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</si>
  <si>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</si>
  <si>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</si>
  <si>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</si>
  <si>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</si>
  <si>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</si>
  <si>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</si>
  <si>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</si>
  <si>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</si>
  <si>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</si>
  <si>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</si>
  <si>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</si>
  <si>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</si>
  <si>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</si>
  <si>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</si>
  <si>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</si>
  <si>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</si>
  <si>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</si>
  <si>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</si>
  <si>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</si>
  <si>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</si>
  <si>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</si>
  <si>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</si>
  <si>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</si>
  <si>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</si>
  <si>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</si>
  <si>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</si>
  <si>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</si>
  <si>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</si>
  <si>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</si>
  <si>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</si>
  <si>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</si>
  <si>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</si>
  <si>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</si>
  <si>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</si>
  <si>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</si>
  <si>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</si>
  <si>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</si>
  <si>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</si>
  <si>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</si>
  <si>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</si>
  <si>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</si>
  <si>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</si>
  <si>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</si>
  <si>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</si>
  <si>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</si>
  <si>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</si>
  <si>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</si>
  <si>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</si>
  <si>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</si>
  <si>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</si>
  <si>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</si>
  <si>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</si>
  <si>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</si>
  <si>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</si>
  <si>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</si>
  <si>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</si>
  <si>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</si>
  <si>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</si>
  <si>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</si>
  <si>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</si>
  <si>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</si>
  <si>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</si>
  <si>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</si>
  <si>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</si>
  <si>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</si>
  <si>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</si>
  <si>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</si>
  <si>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</si>
  <si>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</si>
  <si>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</si>
  <si>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</si>
  <si>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</si>
  <si>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</si>
  <si>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</si>
  <si>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</si>
  <si>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</si>
  <si>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</si>
  <si>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</si>
  <si>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</si>
  <si>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</si>
  <si>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</si>
  <si>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</si>
  <si>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</si>
  <si>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</si>
  <si>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</si>
  <si>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</si>
  <si>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</si>
  <si>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</si>
  <si>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</si>
  <si>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</si>
  <si>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</si>
  <si>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</si>
  <si>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</si>
  <si>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</si>
  <si>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</si>
  <si>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</si>
  <si>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</si>
  <si>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</si>
  <si>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</si>
  <si>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</si>
  <si>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</si>
  <si>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</si>
  <si>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</si>
  <si>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</si>
  <si>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</si>
  <si>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</si>
  <si>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</si>
  <si>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</si>
  <si>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</si>
  <si>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</si>
  <si>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</si>
  <si>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</si>
  <si>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</si>
  <si>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</si>
  <si>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</si>
  <si>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</si>
  <si>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</si>
  <si>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</si>
  <si>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</si>
  <si>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</si>
  <si>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</si>
  <si>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</si>
  <si>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</si>
  <si>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</si>
  <si>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</si>
  <si>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</si>
  <si>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</si>
  <si>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</si>
  <si>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</si>
  <si>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</si>
  <si>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</si>
  <si>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</si>
  <si>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</si>
  <si>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</si>
  <si>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</si>
  <si>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</si>
  <si>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</si>
  <si>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</si>
  <si>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</si>
  <si>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</si>
  <si>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</si>
  <si>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</si>
  <si>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</si>
  <si>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</si>
  <si>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</si>
  <si>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</si>
  <si>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</si>
  <si>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</si>
  <si>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</si>
  <si>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</si>
  <si>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</si>
  <si>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</si>
  <si>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</si>
  <si>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</si>
  <si>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</si>
  <si>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</si>
  <si>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</si>
  <si>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</si>
  <si>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</si>
  <si>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</si>
  <si>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</si>
  <si>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</si>
  <si>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</si>
  <si>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</si>
  <si>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</si>
  <si>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</si>
  <si>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</si>
  <si>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</si>
  <si>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</si>
  <si>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</si>
  <si>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</si>
  <si>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</si>
  <si>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</si>
  <si>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</si>
  <si>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</si>
  <si>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</si>
  <si>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</si>
  <si>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</si>
  <si>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</si>
  <si>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</si>
  <si>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</si>
  <si>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</si>
  <si>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</si>
  <si>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</si>
  <si>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</si>
  <si>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</si>
  <si>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</si>
  <si>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</si>
  <si>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</si>
  <si>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</si>
  <si>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</si>
  <si>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</si>
  <si>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</si>
  <si>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</si>
  <si>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</si>
  <si>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</si>
  <si>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</si>
  <si>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</si>
  <si>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</si>
  <si>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</si>
  <si>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</si>
  <si>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</si>
  <si>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</si>
  <si>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</si>
  <si>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</si>
  <si>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</si>
  <si>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</si>
  <si>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</si>
  <si>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</si>
  <si>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</si>
  <si>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</si>
  <si>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</si>
  <si>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</si>
  <si>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</si>
  <si>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</si>
  <si>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</si>
  <si>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</si>
  <si>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</si>
  <si>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</si>
  <si>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</si>
  <si>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</si>
  <si>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</si>
  <si>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</si>
  <si>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</si>
  <si>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</si>
  <si>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</si>
  <si>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</si>
  <si>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</si>
  <si>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</si>
  <si>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</si>
  <si>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</si>
  <si>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</si>
  <si>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</si>
  <si>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</si>
  <si>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</si>
  <si>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</si>
  <si>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</si>
  <si>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</si>
  <si>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</si>
  <si>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</si>
  <si>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</si>
  <si>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</si>
  <si>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</si>
  <si>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</si>
  <si>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</si>
  <si>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</si>
  <si>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</si>
  <si>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</si>
  <si>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</si>
  <si>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</si>
  <si>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</si>
  <si>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</si>
  <si>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</si>
  <si>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</si>
  <si>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</si>
  <si>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</si>
  <si>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</si>
  <si>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</si>
  <si>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</si>
  <si>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</si>
  <si>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</si>
  <si>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</si>
  <si>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</si>
  <si>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</si>
  <si>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</si>
  <si>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</si>
  <si>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</si>
  <si>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</si>
  <si>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</si>
  <si>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</si>
  <si>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</si>
  <si>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</si>
  <si>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</si>
  <si>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</si>
  <si>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</si>
  <si>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</si>
  <si>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</si>
  <si>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</si>
  <si>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</si>
  <si>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</si>
  <si>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</si>
  <si>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</si>
  <si>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</si>
  <si>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</si>
  <si>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</si>
  <si>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</si>
  <si>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</si>
  <si>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</si>
  <si>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</si>
  <si>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</si>
  <si>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</si>
  <si>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</si>
  <si>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</si>
  <si>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</si>
  <si>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</si>
  <si>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</si>
  <si>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</si>
  <si>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</si>
  <si>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</si>
  <si>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</si>
  <si>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</si>
  <si>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</si>
  <si>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</si>
  <si>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</si>
  <si>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</si>
  <si>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</si>
  <si>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</si>
  <si>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</si>
  <si>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</si>
  <si>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</si>
  <si>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</si>
  <si>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</si>
  <si>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</si>
  <si>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</si>
  <si>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</si>
  <si>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</si>
  <si>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</si>
  <si>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</si>
  <si>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</si>
  <si>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</si>
  <si>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</si>
  <si>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</si>
  <si>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</si>
  <si>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</si>
  <si>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</si>
  <si>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</si>
  <si>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</si>
  <si>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</si>
  <si>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</si>
  <si>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</si>
  <si>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</si>
  <si>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</si>
  <si>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</si>
  <si>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</si>
  <si>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</si>
  <si>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</si>
  <si>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</si>
  <si>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</si>
  <si>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</si>
  <si>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</si>
  <si>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</si>
  <si>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</si>
  <si>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</si>
  <si>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</si>
  <si>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</si>
  <si>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</si>
  <si>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</si>
  <si>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</si>
  <si>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</si>
  <si>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</si>
  <si>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</si>
  <si>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</si>
  <si>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</si>
  <si>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</si>
  <si>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</si>
  <si>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</si>
  <si>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</si>
  <si>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</si>
  <si>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</si>
  <si>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</si>
  <si>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</si>
  <si>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</si>
  <si>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</si>
  <si>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</si>
  <si>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</si>
  <si>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</si>
  <si>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</si>
  <si>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</si>
  <si>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</si>
  <si>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</si>
  <si>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</si>
  <si>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</si>
  <si>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</si>
  <si>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</si>
  <si>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</si>
  <si>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</si>
  <si>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</si>
  <si>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</si>
  <si>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</si>
  <si>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</si>
  <si>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</si>
  <si>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</si>
  <si>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</si>
  <si>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</si>
  <si>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</si>
  <si>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</si>
  <si>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</si>
  <si>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</si>
  <si>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</si>
  <si>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</si>
  <si>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</si>
  <si>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</si>
  <si>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</si>
  <si>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</si>
  <si>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</si>
  <si>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</si>
  <si>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</si>
  <si>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</si>
  <si>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</si>
  <si>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</si>
  <si>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</si>
  <si>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</si>
  <si>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</si>
  <si>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</si>
  <si>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</si>
  <si>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</si>
  <si>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</si>
  <si>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</si>
  <si>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</si>
  <si>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</si>
  <si>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</si>
  <si>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</si>
  <si>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</si>
  <si>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</si>
  <si>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</si>
  <si>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</si>
  <si>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</si>
  <si>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</si>
  <si>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</si>
  <si>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</si>
  <si>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</si>
  <si>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</si>
  <si>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</si>
  <si>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</si>
  <si>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</si>
  <si>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</si>
  <si>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</si>
  <si>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</si>
  <si>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</si>
  <si>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</si>
  <si>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</si>
  <si>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</si>
  <si>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</si>
  <si>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</si>
  <si>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</si>
  <si>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</si>
  <si>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</si>
  <si>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</si>
  <si>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</si>
  <si>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</si>
  <si>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</si>
  <si>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</si>
  <si>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</si>
  <si>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</si>
  <si>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</si>
  <si>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</si>
  <si>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</si>
  <si>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</si>
  <si>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</si>
  <si>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</si>
  <si>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</si>
  <si>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</si>
  <si>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</si>
  <si>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</si>
  <si>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</si>
  <si>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</si>
  <si>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</si>
  <si>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</si>
  <si>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</si>
  <si>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</si>
  <si>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</si>
  <si>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</si>
  <si>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</si>
  <si>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</si>
  <si>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</si>
  <si>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</si>
  <si>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</si>
  <si>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</si>
  <si>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</si>
  <si>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</si>
  <si>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</si>
  <si>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</si>
  <si>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</si>
  <si>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</si>
  <si>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</si>
  <si>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</si>
  <si>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</si>
  <si>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</si>
  <si>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</si>
  <si>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</si>
  <si>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</si>
  <si>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</si>
  <si>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</si>
  <si>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</si>
  <si>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</si>
  <si>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</si>
  <si>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</si>
  <si>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</si>
  <si>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</si>
  <si>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</si>
  <si>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</si>
  <si>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</si>
  <si>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</si>
  <si>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</si>
  <si>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</si>
  <si>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</si>
  <si>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</si>
  <si>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</si>
  <si>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</si>
  <si>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</si>
  <si>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</si>
  <si>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</si>
  <si>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</si>
  <si>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</si>
  <si>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</si>
  <si>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</si>
  <si>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</si>
  <si>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</si>
  <si>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</si>
  <si>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</si>
  <si>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</si>
  <si>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</si>
  <si>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</si>
  <si>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</si>
  <si>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</si>
  <si>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</si>
  <si>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</si>
  <si>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</si>
  <si>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</si>
  <si>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</si>
  <si>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</si>
  <si>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</si>
  <si>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</si>
  <si>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</si>
  <si>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</si>
  <si>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</si>
  <si>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</si>
  <si>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</si>
  <si>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</si>
  <si>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</si>
  <si>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</si>
  <si>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</si>
  <si>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</si>
  <si>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</si>
  <si>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</si>
  <si>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</si>
  <si>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</si>
  <si>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</si>
  <si>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</si>
  <si>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</si>
  <si>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</si>
  <si>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</si>
  <si>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</si>
  <si>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</si>
  <si>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</si>
  <si>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</si>
  <si>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</si>
  <si>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</si>
  <si>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</si>
  <si>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</si>
  <si>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</si>
  <si>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</si>
  <si>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</si>
  <si>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</si>
  <si>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</si>
  <si>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</si>
  <si>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</si>
  <si>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</si>
  <si>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</si>
  <si>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</si>
  <si>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</si>
  <si>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</si>
  <si>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</si>
  <si>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</si>
  <si>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</si>
  <si>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</si>
  <si>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</si>
  <si>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</si>
  <si>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</si>
  <si>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</si>
  <si>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</si>
  <si>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</si>
  <si>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</si>
  <si>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</si>
  <si>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</si>
  <si>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</si>
  <si>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</si>
  <si>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</si>
  <si>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</si>
  <si>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</si>
  <si>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</si>
  <si>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</si>
  <si>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</si>
  <si>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</si>
  <si>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</si>
  <si>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</si>
  <si>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</si>
  <si>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</si>
  <si>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</si>
  <si>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</si>
  <si>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</si>
  <si>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</si>
  <si>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</si>
  <si>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</si>
  <si>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</si>
  <si>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</si>
  <si>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</si>
  <si>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</si>
  <si>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</si>
  <si>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</si>
  <si>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</si>
  <si>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</si>
  <si>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</si>
  <si>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</si>
  <si>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</si>
  <si>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</si>
  <si>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</si>
  <si>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</si>
  <si>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</si>
  <si>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</si>
  <si>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</si>
  <si>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</si>
  <si>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</si>
  <si>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</si>
  <si>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</si>
  <si>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</si>
  <si>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</si>
  <si>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</si>
  <si>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</si>
  <si>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</si>
  <si>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</si>
  <si>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</si>
  <si>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</si>
  <si>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</si>
  <si>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</si>
  <si>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</si>
  <si>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</si>
  <si>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</si>
  <si>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</si>
  <si>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</si>
  <si>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</si>
  <si>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</si>
  <si>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</si>
  <si>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</si>
  <si>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</si>
  <si>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</si>
  <si>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</si>
  <si>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</si>
  <si>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</si>
  <si>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</si>
  <si>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</si>
  <si>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</si>
  <si>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</si>
  <si>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</si>
  <si>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</si>
  <si>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</si>
  <si>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</si>
  <si>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</si>
  <si>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</si>
  <si>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</si>
  <si>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</si>
  <si>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</si>
  <si>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</si>
  <si>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</si>
  <si>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</si>
  <si>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</si>
  <si>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</si>
  <si>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</si>
  <si>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</si>
  <si>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</si>
  <si>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</si>
  <si>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</si>
  <si>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</si>
  <si>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</si>
  <si>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</si>
  <si>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</si>
  <si>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</si>
  <si>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</si>
  <si>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</si>
  <si>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</si>
  <si>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</si>
  <si>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</si>
  <si>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</si>
  <si>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</si>
  <si>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</si>
  <si>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</si>
  <si>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</si>
  <si>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</si>
  <si>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</si>
  <si>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</si>
  <si>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</si>
  <si>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</si>
  <si>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</si>
  <si>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</si>
  <si>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</si>
  <si>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</si>
  <si>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</si>
  <si>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</si>
  <si>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</si>
  <si>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</si>
  <si>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</si>
  <si>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</si>
  <si>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</si>
  <si>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</si>
  <si>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</si>
  <si>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</si>
  <si>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</si>
  <si>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</si>
  <si>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</si>
  <si>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</si>
  <si>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</si>
  <si>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</si>
  <si>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</si>
  <si>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</si>
  <si>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</si>
  <si>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</si>
  <si>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</si>
  <si>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</si>
  <si>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</si>
  <si>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</si>
  <si>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</si>
  <si>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</si>
  <si>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</si>
  <si>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</si>
  <si>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</si>
  <si>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</si>
  <si>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</si>
  <si>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</si>
  <si>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</si>
  <si>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</si>
  <si>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</si>
  <si>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</si>
  <si>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</si>
  <si>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</si>
  <si>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</si>
  <si>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</si>
  <si>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</si>
  <si>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</si>
  <si>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</si>
  <si>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</si>
  <si>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</si>
  <si>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</si>
  <si>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</si>
  <si>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</si>
  <si>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</si>
  <si>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</si>
  <si>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</si>
  <si>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</si>
  <si>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</si>
  <si>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</si>
  <si>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</si>
  <si>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</si>
  <si>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</si>
  <si>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</si>
  <si>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</si>
  <si>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</si>
  <si>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</si>
  <si>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</si>
  <si>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</si>
  <si>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</si>
  <si>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</si>
  <si>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</si>
  <si>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</si>
  <si>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</si>
  <si>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</si>
  <si>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</si>
  <si>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</si>
  <si>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</si>
  <si>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</si>
  <si>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</si>
  <si>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</si>
  <si>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</si>
  <si>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</si>
  <si>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</si>
  <si>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</si>
  <si>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</si>
  <si>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</si>
  <si>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</si>
  <si>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</si>
  <si>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</si>
  <si>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</si>
  <si>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</si>
  <si>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</si>
  <si>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</si>
  <si>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</si>
  <si>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</si>
  <si>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</si>
  <si>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</si>
  <si>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</si>
  <si>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</si>
  <si>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</si>
  <si>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</si>
  <si>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</si>
  <si>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</si>
  <si>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</si>
  <si>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</si>
  <si>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</si>
  <si>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</si>
  <si>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</si>
  <si>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</si>
  <si>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</si>
  <si>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</si>
  <si>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</si>
  <si>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</si>
  <si>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</si>
  <si>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</si>
  <si>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</si>
  <si>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</si>
  <si>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</si>
  <si>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</si>
  <si>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</si>
  <si>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</si>
  <si>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</si>
  <si>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</si>
  <si>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</si>
  <si>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</si>
  <si>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</si>
  <si>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</si>
  <si>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</si>
  <si>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</si>
  <si>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</si>
  <si>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</si>
  <si>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</si>
  <si>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</si>
  <si>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</si>
  <si>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</si>
  <si>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</si>
  <si>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</si>
  <si>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</si>
  <si>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</si>
  <si>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</si>
  <si>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</si>
  <si>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</si>
  <si>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</si>
  <si>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</si>
  <si>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</si>
  <si>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</si>
  <si>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</si>
  <si>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</si>
  <si>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</si>
  <si>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</si>
  <si>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</si>
  <si>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</si>
  <si>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</si>
  <si>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</si>
  <si>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</si>
  <si>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</si>
  <si>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</si>
  <si>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</si>
  <si>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</si>
  <si>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</si>
  <si>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</si>
  <si>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</si>
  <si>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</si>
  <si>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</si>
  <si>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</si>
  <si>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</si>
  <si>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</si>
  <si>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</si>
  <si>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</si>
  <si>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</si>
  <si>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</si>
  <si>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</si>
  <si>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</si>
  <si>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</si>
  <si>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</si>
  <si>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</si>
  <si>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</si>
  <si>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</si>
  <si>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</si>
  <si>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</si>
  <si>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</si>
  <si>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</si>
  <si>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</si>
  <si>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</si>
  <si>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</si>
  <si>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</si>
  <si>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</si>
  <si>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</si>
  <si>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</si>
  <si>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</si>
  <si>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</si>
  <si>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</si>
  <si>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</si>
  <si>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</si>
  <si>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</si>
  <si>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</si>
  <si>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</si>
  <si>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</si>
  <si>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</si>
  <si>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</si>
  <si>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</si>
  <si>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</si>
  <si>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</si>
  <si>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</si>
  <si>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</si>
  <si>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</si>
  <si>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</si>
  <si>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</si>
  <si>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</si>
  <si>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</si>
  <si>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</si>
  <si>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</si>
  <si>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</si>
  <si>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</si>
  <si>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</si>
  <si>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</si>
  <si>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</si>
  <si>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</si>
  <si>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</si>
  <si>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</si>
  <si>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</si>
  <si>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</si>
  <si>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</si>
  <si>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</si>
  <si>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</si>
  <si>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</si>
  <si>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</si>
  <si>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</si>
  <si>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</si>
  <si>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</si>
  <si>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</si>
  <si>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</si>
  <si>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</si>
  <si>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</si>
  <si>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</si>
  <si>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</si>
  <si>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</si>
  <si>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</si>
  <si>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</si>
  <si>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</si>
  <si>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</si>
  <si>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</si>
  <si>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</si>
  <si>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</si>
  <si>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</si>
  <si>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</si>
  <si>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</si>
  <si>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</si>
  <si>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</si>
  <si>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</si>
  <si>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</si>
  <si>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</si>
  <si>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</si>
  <si>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</si>
  <si>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</si>
  <si>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</si>
  <si>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</si>
  <si>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</si>
  <si>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</si>
  <si>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</si>
  <si>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</si>
  <si>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</si>
  <si>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</si>
  <si>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</si>
  <si>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</si>
  <si>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</si>
  <si>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</si>
  <si>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</si>
  <si>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</si>
  <si>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</si>
  <si>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</si>
  <si>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</si>
  <si>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</si>
  <si>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</si>
  <si>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</si>
  <si>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</si>
  <si>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</si>
  <si>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</si>
  <si>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</si>
  <si>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</si>
  <si>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</si>
  <si>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</si>
  <si>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</si>
  <si>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</si>
  <si>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</si>
  <si>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</si>
  <si>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</si>
  <si>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</si>
  <si>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</si>
  <si>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</si>
  <si>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</si>
  <si>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</si>
  <si>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</si>
  <si>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</si>
  <si>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</si>
  <si>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</si>
  <si>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</si>
  <si>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</si>
  <si>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</si>
  <si>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</si>
  <si>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</si>
  <si>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</si>
  <si>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</si>
  <si>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</si>
  <si>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</si>
  <si>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</si>
  <si>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</si>
  <si>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</si>
  <si>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</si>
  <si>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</si>
  <si>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</si>
  <si>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</si>
  <si>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</si>
  <si>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</si>
  <si>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</si>
  <si>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</si>
  <si>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</si>
  <si>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</si>
  <si>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</si>
  <si>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</si>
  <si>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</si>
  <si>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</si>
  <si>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</si>
  <si>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</si>
  <si>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</si>
  <si>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</si>
  <si>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</si>
  <si>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</si>
  <si>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</si>
  <si>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</si>
  <si>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</si>
  <si>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</si>
  <si>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</si>
  <si>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</si>
  <si>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</si>
  <si>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</si>
  <si>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</si>
  <si>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</si>
  <si>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</si>
  <si>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</si>
  <si>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</si>
  <si>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</si>
  <si>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</si>
  <si>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</si>
  <si>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</si>
  <si>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</si>
  <si>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</si>
  <si>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</si>
  <si>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</si>
  <si>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</si>
  <si>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</si>
  <si>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</si>
  <si>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</si>
  <si>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</si>
  <si>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</si>
  <si>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</si>
  <si>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</si>
  <si>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</si>
  <si>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</si>
  <si>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</si>
  <si>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</si>
  <si>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</si>
  <si>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</si>
  <si>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</si>
  <si>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</si>
  <si>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</si>
  <si>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</si>
  <si>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</si>
  <si>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</si>
  <si>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</si>
  <si>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</si>
  <si>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</si>
  <si>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</si>
  <si>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</si>
  <si>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</si>
  <si>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</si>
  <si>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</si>
  <si>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</si>
  <si>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</si>
  <si>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</si>
  <si>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</si>
  <si>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</si>
  <si>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</si>
  <si>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</si>
  <si>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</si>
  <si>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</si>
  <si>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</si>
  <si>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</si>
  <si>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</si>
  <si>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</si>
  <si>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</si>
  <si>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</si>
  <si>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</si>
  <si>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</si>
  <si>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</si>
  <si>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</si>
  <si>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</si>
  <si>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</si>
  <si>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</si>
  <si>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</si>
  <si>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</si>
  <si>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</si>
  <si>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</si>
  <si>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</si>
  <si>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</si>
  <si>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</si>
  <si>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</si>
  <si>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</si>
  <si>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</si>
  <si>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</si>
  <si>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</si>
  <si>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</si>
  <si>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</si>
  <si>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</si>
  <si>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</si>
  <si>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</si>
  <si>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</si>
  <si>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</si>
  <si>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</si>
  <si>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</si>
  <si>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</si>
  <si>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</si>
  <si>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</si>
  <si>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</si>
  <si>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</si>
  <si>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</si>
  <si>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</si>
  <si>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</si>
  <si>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</si>
  <si>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</si>
  <si>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</si>
  <si>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</si>
  <si>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</si>
  <si>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</si>
  <si>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</si>
  <si>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</si>
  <si>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</si>
  <si>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</si>
  <si>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</si>
  <si>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</si>
  <si>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</si>
  <si>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</si>
  <si>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</si>
  <si>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</si>
  <si>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</si>
  <si>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</si>
  <si>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</si>
  <si>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</si>
  <si>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</si>
  <si>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</si>
  <si>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</si>
  <si>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</si>
  <si>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</si>
  <si>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</si>
  <si>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</si>
  <si>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</si>
  <si>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</si>
  <si>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</si>
  <si>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</si>
  <si>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</si>
  <si>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</si>
  <si>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</si>
  <si>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</si>
  <si>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</si>
  <si>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</si>
  <si>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</si>
  <si>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</si>
  <si>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</si>
  <si>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</si>
  <si>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</si>
  <si>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</si>
  <si>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</si>
  <si>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</si>
  <si>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</si>
  <si>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</si>
  <si>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</si>
  <si>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</si>
  <si>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</si>
  <si>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</si>
  <si>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</si>
  <si>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</si>
  <si>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</si>
  <si>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</si>
  <si>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</si>
  <si>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</si>
  <si>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</si>
  <si>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</si>
  <si>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</si>
  <si>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</si>
  <si>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</si>
  <si>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</si>
  <si>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</si>
  <si>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</si>
  <si>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</si>
  <si>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</si>
  <si>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</si>
  <si>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</si>
  <si>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</si>
  <si>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</si>
  <si>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</si>
  <si>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</si>
  <si>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</si>
  <si>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</si>
  <si>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</si>
  <si>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</si>
  <si>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</si>
  <si>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</si>
  <si>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</si>
  <si>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</si>
  <si>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</si>
  <si>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</si>
  <si>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</si>
  <si>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</si>
  <si>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</si>
  <si>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</si>
  <si>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</si>
  <si>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</si>
  <si>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</si>
  <si>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</si>
  <si>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</si>
  <si>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</si>
  <si>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</si>
  <si>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</si>
  <si>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</si>
  <si>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</si>
  <si>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</si>
  <si>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</si>
  <si>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</si>
  <si>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</si>
  <si>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</si>
  <si>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</si>
  <si>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</si>
  <si>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</si>
  <si>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</si>
  <si>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</si>
  <si>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</si>
  <si>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</si>
  <si>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</si>
  <si>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</si>
  <si>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</si>
  <si>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</si>
  <si>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</si>
  <si>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</si>
  <si>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</si>
  <si>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</si>
  <si>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</si>
  <si>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</si>
  <si>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</si>
  <si>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</si>
  <si>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</si>
  <si>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</si>
  <si>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</si>
  <si>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</si>
  <si>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</si>
  <si>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</si>
  <si>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</si>
  <si>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</si>
  <si>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</si>
  <si>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</si>
  <si>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</si>
  <si>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</si>
  <si>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</si>
  <si>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</si>
  <si>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</si>
  <si>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</si>
  <si>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</si>
  <si>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</si>
  <si>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</si>
  <si>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</si>
  <si>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</si>
  <si>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</si>
  <si>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</si>
  <si>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</si>
  <si>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</si>
  <si>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</si>
  <si>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</si>
  <si>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</si>
  <si>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</si>
  <si>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</si>
  <si>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</si>
  <si>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</si>
  <si>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</si>
  <si>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</si>
  <si>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</si>
  <si>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</si>
  <si>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</si>
  <si>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</si>
  <si>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</si>
  <si>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</si>
  <si>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</si>
  <si>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</si>
  <si>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</si>
  <si>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</si>
  <si>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</si>
  <si>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</si>
  <si>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</si>
  <si>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</si>
  <si>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</si>
  <si>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</si>
  <si>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</si>
  <si>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</si>
  <si>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</si>
  <si>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</si>
  <si>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</si>
  <si>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</si>
  <si>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</si>
  <si>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</si>
  <si>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</si>
  <si>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</si>
  <si>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</si>
  <si>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</si>
  <si>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</si>
  <si>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</si>
  <si>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</si>
  <si>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</si>
  <si>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</si>
  <si>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</si>
  <si>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</si>
  <si>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</si>
  <si>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</si>
  <si>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</si>
  <si>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</si>
  <si>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</si>
  <si>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</si>
  <si>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</si>
  <si>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</si>
  <si>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</si>
  <si>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</si>
  <si>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</si>
  <si>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</si>
  <si>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</si>
  <si>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</si>
  <si>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</si>
  <si>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</si>
  <si>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</si>
  <si>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</si>
  <si>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</si>
  <si>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</si>
  <si>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</si>
  <si>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</si>
  <si>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</si>
  <si>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</si>
  <si>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</si>
  <si>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</si>
  <si>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</si>
  <si>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</si>
  <si>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</si>
  <si>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</si>
  <si>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</si>
  <si>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</si>
  <si>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</si>
  <si>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</si>
  <si>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</si>
  <si>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</si>
  <si>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</si>
  <si>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</si>
  <si>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</si>
  <si>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</si>
  <si>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</si>
  <si>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</si>
  <si>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</si>
  <si>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</si>
  <si>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</si>
  <si>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</si>
  <si>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</si>
  <si>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</si>
  <si>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</si>
  <si>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</si>
  <si>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</si>
  <si>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</si>
  <si>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</si>
  <si>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</si>
  <si>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</si>
  <si>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</si>
  <si>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</si>
  <si>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</si>
  <si>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</si>
  <si>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</si>
  <si>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</si>
  <si>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</si>
  <si>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</si>
  <si>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</si>
  <si>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</si>
  <si>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</si>
  <si>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</si>
  <si>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</si>
  <si>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</si>
  <si>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</si>
  <si>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</si>
  <si>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</si>
  <si>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</si>
  <si>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</si>
  <si>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</si>
  <si>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</si>
  <si>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</si>
  <si>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</si>
  <si>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</si>
  <si>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</si>
  <si>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</si>
  <si>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</si>
  <si>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</si>
  <si>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</si>
  <si>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</si>
  <si>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</si>
  <si>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</si>
  <si>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</si>
  <si>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</si>
  <si>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</si>
  <si>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</si>
  <si>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</si>
  <si>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</si>
  <si>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</si>
  <si>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</si>
  <si>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</si>
  <si>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</si>
  <si>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</si>
  <si>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</si>
  <si>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</si>
  <si>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</si>
  <si>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</si>
  <si>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</si>
  <si>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</si>
  <si>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</si>
  <si>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</si>
  <si>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</si>
  <si>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</si>
  <si>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</si>
  <si>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</si>
  <si>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</si>
  <si>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</si>
  <si>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</si>
  <si>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</si>
  <si>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</si>
  <si>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</si>
  <si>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</si>
  <si>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</si>
  <si>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</si>
  <si>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</si>
  <si>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</si>
  <si>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</si>
  <si>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</si>
  <si>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</si>
  <si>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</si>
  <si>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</si>
  <si>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</si>
  <si>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</si>
  <si>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</si>
  <si>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</si>
  <si>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</si>
  <si>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</si>
  <si>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</si>
  <si>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</si>
  <si>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</si>
  <si>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</si>
  <si>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</si>
  <si>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</si>
  <si>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</si>
  <si>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</si>
  <si>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</si>
  <si>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</si>
  <si>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</si>
  <si>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</si>
  <si>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</si>
  <si>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</si>
  <si>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</si>
  <si>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</si>
  <si>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</si>
  <si>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</si>
  <si>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</si>
  <si>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</si>
  <si>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</si>
  <si>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</si>
  <si>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</si>
  <si>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</si>
  <si>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</si>
  <si>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</si>
  <si>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</si>
  <si>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</si>
  <si>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</si>
  <si>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</si>
  <si>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</si>
  <si>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</si>
  <si>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</si>
  <si>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</si>
  <si>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</si>
  <si>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</si>
  <si>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</si>
  <si>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</si>
  <si>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</si>
  <si>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</si>
  <si>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</si>
  <si>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</si>
  <si>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</si>
  <si>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</si>
  <si>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</si>
  <si>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</si>
  <si>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</si>
  <si>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</si>
  <si>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</si>
  <si>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</si>
  <si>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</si>
  <si>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</si>
  <si>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</si>
  <si>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</si>
  <si>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</si>
  <si>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</si>
  <si>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</si>
  <si>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</si>
  <si>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</si>
  <si>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</si>
  <si>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</si>
  <si>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</si>
  <si>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</si>
  <si>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</si>
  <si>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</si>
  <si>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</si>
  <si>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</si>
  <si>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</si>
  <si>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</si>
  <si>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</si>
  <si>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</si>
  <si>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</si>
  <si>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</si>
  <si>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</si>
  <si>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</si>
  <si>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</si>
  <si>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</si>
  <si>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</si>
  <si>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</si>
  <si>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</si>
  <si>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</si>
  <si>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</si>
  <si>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</si>
  <si>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</si>
  <si>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</si>
  <si>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</si>
  <si>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</si>
  <si>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</si>
  <si>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</si>
  <si>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</si>
  <si>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</si>
  <si>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</si>
  <si>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</si>
  <si>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</si>
  <si>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</si>
  <si>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</si>
  <si>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</si>
  <si>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</si>
  <si>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</si>
  <si>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</si>
  <si>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</si>
  <si>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</si>
  <si>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</si>
  <si>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</si>
  <si>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</si>
  <si>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</si>
  <si>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</si>
  <si>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</si>
  <si>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</si>
  <si>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</si>
  <si>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</si>
  <si>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</si>
  <si>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</si>
  <si>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</si>
  <si>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</si>
  <si>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</si>
  <si>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</si>
  <si>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</si>
  <si>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</si>
  <si>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</si>
  <si>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</si>
  <si>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</si>
  <si>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</si>
  <si>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</si>
  <si>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</si>
  <si>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</si>
  <si>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</si>
  <si>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</si>
  <si>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</si>
  <si>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</si>
  <si>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</si>
  <si>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</si>
  <si>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</si>
  <si>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</si>
  <si>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</si>
  <si>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</si>
  <si>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</si>
  <si>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</si>
  <si>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</si>
  <si>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</si>
  <si>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</si>
  <si>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</si>
  <si>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</si>
  <si>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</si>
  <si>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</si>
  <si>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</si>
  <si>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</si>
  <si>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</si>
  <si>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</si>
  <si>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</si>
  <si>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</si>
  <si>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</si>
  <si>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</si>
  <si>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</si>
  <si>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</si>
  <si>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</si>
  <si>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</si>
  <si>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</si>
  <si>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</si>
  <si>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</si>
  <si>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</si>
  <si>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</si>
  <si>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</si>
  <si>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</si>
  <si>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</si>
  <si>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</si>
  <si>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</si>
  <si>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</si>
  <si>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</si>
  <si>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</si>
  <si>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</si>
  <si>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</si>
  <si>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</si>
  <si>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</si>
  <si>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</si>
  <si>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</si>
  <si>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</si>
  <si>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</si>
  <si>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</si>
  <si>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</si>
  <si>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</si>
  <si>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</si>
  <si>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</si>
  <si>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</si>
  <si>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</si>
  <si>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</si>
  <si>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</si>
  <si>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</si>
  <si>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</si>
  <si>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</si>
  <si>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</si>
  <si>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</si>
  <si>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</si>
  <si>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</si>
  <si>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</si>
  <si>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</si>
  <si>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</si>
  <si>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</si>
  <si>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</si>
  <si>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</si>
  <si>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</si>
  <si>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</si>
  <si>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</si>
  <si>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</si>
  <si>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</si>
  <si>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</si>
  <si>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</si>
  <si>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</si>
  <si>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</si>
  <si>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</si>
  <si>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</si>
  <si>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</si>
  <si>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</si>
  <si>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</si>
  <si>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</si>
  <si>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</si>
  <si>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</si>
  <si>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</si>
  <si>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</si>
  <si>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</si>
  <si>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</si>
  <si>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</si>
  <si>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</si>
  <si>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</si>
  <si>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</si>
  <si>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</si>
  <si>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</si>
  <si>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</si>
  <si>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</si>
  <si>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</si>
  <si>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</si>
  <si>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</si>
  <si>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</si>
  <si>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</si>
  <si>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</si>
  <si>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</si>
  <si>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</si>
  <si>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</si>
  <si>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</si>
  <si>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</si>
  <si>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</si>
  <si>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</si>
  <si>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</si>
  <si>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</si>
  <si>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</si>
  <si>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</si>
  <si>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</si>
  <si>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</si>
  <si>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</si>
  <si>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</si>
  <si>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</si>
  <si>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</si>
  <si>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</si>
  <si>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</si>
  <si>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</si>
  <si>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</si>
  <si>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</si>
  <si>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</si>
  <si>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</si>
  <si>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</si>
  <si>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</si>
  <si>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</si>
  <si>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</si>
  <si>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</si>
  <si>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</si>
  <si>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</si>
  <si>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</si>
  <si>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</si>
  <si>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</si>
  <si>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</si>
  <si>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</si>
  <si>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</si>
  <si>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</si>
  <si>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</si>
  <si>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</si>
  <si>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</si>
  <si>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</si>
  <si>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</si>
  <si>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</si>
  <si>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</si>
  <si>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</si>
  <si>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</si>
  <si>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</si>
  <si>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</si>
  <si>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</si>
  <si>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</si>
  <si>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</si>
  <si>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</si>
  <si>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</si>
  <si>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</si>
  <si>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</si>
  <si>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</si>
  <si>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</si>
  <si>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</si>
  <si>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</si>
  <si>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</si>
  <si>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</si>
  <si>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</si>
  <si>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</si>
  <si>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</si>
  <si>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</si>
  <si>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</si>
  <si>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</si>
  <si>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</si>
  <si>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</si>
  <si>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</si>
  <si>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</si>
  <si>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</si>
  <si>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</si>
  <si>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</si>
  <si>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</si>
  <si>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</si>
  <si>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</si>
  <si>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</si>
  <si>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</si>
  <si>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</si>
  <si>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</si>
  <si>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</si>
  <si>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</si>
  <si>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</si>
  <si>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</si>
  <si>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</si>
  <si>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</si>
  <si>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</si>
  <si>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</si>
  <si>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</si>
  <si>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</si>
  <si>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</si>
  <si>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</si>
  <si>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</si>
  <si>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</si>
  <si>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</si>
  <si>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</si>
  <si>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</si>
  <si>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</si>
  <si>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</si>
  <si>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</si>
  <si>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</si>
  <si>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</si>
  <si>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</si>
  <si>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</si>
  <si>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</si>
  <si>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</si>
  <si>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</si>
  <si>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</si>
  <si>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</si>
  <si>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</si>
  <si>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</si>
  <si>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</si>
  <si>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</si>
  <si>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</si>
  <si>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</si>
  <si>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</si>
  <si>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</si>
  <si>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</si>
  <si>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</si>
  <si>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</si>
  <si>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</si>
  <si>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</si>
  <si>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</si>
  <si>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</si>
  <si>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</si>
  <si>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</si>
  <si>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</si>
  <si>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</si>
  <si>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</si>
  <si>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</si>
  <si>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</si>
  <si>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</si>
  <si>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</si>
  <si>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</si>
  <si>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</si>
  <si>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</si>
  <si>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</si>
  <si>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</si>
  <si>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</si>
  <si>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</si>
  <si>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</si>
  <si>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</si>
  <si>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</si>
  <si>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</si>
  <si>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</si>
  <si>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</si>
  <si>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</si>
  <si>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</si>
  <si>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</si>
  <si>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</si>
  <si>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</si>
  <si>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</si>
  <si>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</si>
  <si>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</si>
  <si>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</si>
  <si>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</si>
  <si>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</si>
  <si>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</si>
  <si>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</si>
  <si>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</si>
  <si>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</si>
  <si>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</si>
  <si>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</si>
  <si>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</si>
  <si>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</si>
  <si>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</si>
  <si>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</si>
  <si>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</si>
  <si>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</si>
  <si>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</si>
  <si>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</si>
  <si>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</si>
  <si>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</si>
  <si>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</si>
  <si>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</si>
  <si>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</si>
  <si>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</si>
  <si>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</si>
  <si>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</si>
  <si>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</si>
  <si>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</si>
  <si>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</si>
  <si>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</si>
  <si>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</si>
  <si>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</si>
  <si>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</si>
  <si>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</si>
  <si>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</si>
  <si>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</si>
  <si>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</si>
  <si>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</si>
  <si>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</si>
  <si>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</si>
  <si>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</si>
  <si>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</si>
  <si>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</si>
  <si>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</si>
  <si>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</si>
  <si>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</si>
  <si>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</si>
  <si>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</si>
  <si>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</si>
  <si>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</si>
  <si>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</si>
  <si>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</si>
  <si>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</si>
  <si>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</si>
  <si>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</si>
  <si>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</si>
  <si>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</si>
  <si>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</si>
  <si>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</si>
  <si>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</si>
  <si>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</si>
  <si>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</si>
  <si>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</si>
  <si>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</si>
  <si>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</si>
  <si>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</si>
  <si>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</si>
  <si>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</si>
  <si>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</si>
  <si>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</si>
  <si>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</si>
  <si>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</si>
  <si>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</si>
  <si>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</si>
  <si>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</si>
  <si>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</si>
  <si>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</si>
  <si>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</si>
  <si>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</si>
  <si>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</si>
  <si>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</si>
  <si>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</si>
  <si>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</si>
  <si>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</si>
  <si>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</si>
  <si>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</si>
  <si>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</si>
  <si>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</si>
  <si>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</si>
  <si>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</si>
  <si>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</si>
  <si>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</si>
  <si>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</si>
  <si>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</si>
  <si>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</si>
  <si>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</si>
  <si>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</si>
  <si>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</si>
  <si>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</si>
  <si>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</si>
  <si>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</si>
  <si>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</si>
  <si>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</si>
  <si>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</si>
  <si>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</si>
  <si>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</si>
  <si>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</si>
  <si>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</si>
  <si>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</si>
  <si>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</si>
  <si>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</si>
  <si>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</si>
  <si>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</si>
  <si>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</si>
  <si>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</si>
  <si>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</si>
  <si>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</si>
  <si>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</si>
  <si>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</si>
  <si>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</si>
  <si>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</si>
  <si>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</si>
  <si>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</si>
  <si>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</si>
  <si>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</si>
  <si>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</si>
  <si>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</si>
  <si>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</si>
  <si>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</si>
  <si>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</si>
  <si>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</si>
  <si>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</si>
  <si>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</si>
  <si>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</si>
  <si>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</si>
  <si>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</si>
  <si>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</si>
  <si>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</si>
  <si>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</si>
  <si>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</si>
  <si>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</si>
  <si>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</si>
  <si>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</si>
  <si>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</si>
  <si>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</si>
  <si>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</si>
  <si>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</si>
  <si>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</si>
  <si>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</si>
  <si>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</si>
  <si>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</si>
  <si>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</si>
  <si>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</si>
  <si>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</si>
  <si>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</si>
  <si>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</si>
  <si>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</si>
  <si>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</si>
  <si>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</si>
  <si>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</si>
  <si>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</si>
  <si>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</si>
  <si>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</si>
  <si>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</si>
  <si>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</si>
  <si>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</si>
  <si>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</si>
  <si>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</si>
  <si>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</si>
  <si>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</si>
  <si>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</si>
  <si>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</si>
  <si>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</si>
  <si>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</si>
  <si>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</si>
  <si>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</si>
  <si>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</si>
  <si>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</si>
  <si>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</si>
  <si>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</si>
  <si>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</si>
  <si>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</si>
  <si>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</si>
  <si>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</si>
  <si>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</si>
  <si>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</si>
  <si>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</si>
  <si>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</si>
  <si>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</si>
  <si>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</si>
  <si>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</si>
  <si>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</si>
  <si>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</si>
  <si>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</si>
  <si>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</si>
  <si>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</si>
  <si>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</si>
  <si>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</si>
  <si>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</si>
  <si>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</si>
  <si>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</si>
  <si>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</si>
  <si>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</si>
  <si>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</si>
  <si>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</si>
  <si>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</si>
  <si>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</si>
  <si>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</si>
  <si>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</si>
  <si>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</si>
  <si>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</si>
  <si>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</si>
  <si>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</si>
  <si>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</si>
  <si>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</si>
  <si>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</si>
  <si>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</si>
  <si>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</si>
  <si>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</si>
  <si>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</si>
  <si>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</si>
  <si>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</si>
  <si>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</si>
  <si>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</si>
  <si>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</si>
  <si>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</si>
  <si>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</si>
  <si>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</si>
  <si>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</si>
  <si>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</si>
  <si>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</si>
  <si>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</si>
  <si>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</si>
  <si>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</si>
  <si>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</si>
  <si>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</si>
  <si>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</si>
  <si>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</si>
  <si>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</si>
  <si>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</si>
  <si>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</si>
  <si>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</si>
  <si>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</si>
  <si>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</si>
  <si>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</si>
  <si>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</si>
  <si>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</si>
  <si>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</si>
  <si>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</si>
  <si>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</si>
  <si>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</si>
  <si>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</si>
  <si>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</si>
  <si>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</si>
  <si>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</si>
  <si>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</si>
  <si>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</si>
  <si>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</si>
  <si>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</si>
  <si>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</si>
  <si>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</si>
  <si>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</si>
  <si>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</si>
  <si>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</si>
  <si>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</si>
  <si>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</si>
  <si>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</si>
  <si>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</si>
  <si>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</si>
  <si>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</si>
  <si>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</si>
  <si>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</si>
  <si>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</si>
  <si>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</si>
  <si>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</si>
  <si>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</si>
  <si>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</si>
  <si>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</si>
  <si>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</si>
  <si>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</si>
  <si>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</si>
  <si>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</si>
  <si>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</si>
  <si>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</si>
  <si>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</si>
  <si>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</si>
  <si>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</si>
  <si>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</si>
  <si>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</si>
  <si>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</si>
  <si>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</si>
  <si>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</si>
  <si>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</si>
  <si>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</si>
  <si>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</si>
  <si>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</si>
  <si>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</si>
  <si>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</si>
  <si>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</si>
  <si>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</si>
  <si>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</si>
  <si>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</si>
  <si>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</si>
  <si>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</si>
  <si>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</si>
  <si>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</si>
  <si>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</si>
  <si>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</si>
  <si>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</si>
  <si>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</si>
  <si>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</si>
  <si>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</si>
  <si>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</si>
  <si>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</si>
  <si>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</si>
  <si>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</si>
  <si>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</si>
  <si>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</si>
  <si>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</si>
  <si>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</si>
  <si>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</si>
  <si>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</si>
  <si>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</si>
  <si>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</si>
  <si>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</si>
  <si>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</si>
  <si>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</si>
  <si>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</si>
  <si>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</si>
  <si>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</si>
  <si>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</si>
  <si>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</si>
  <si>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</si>
  <si>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</si>
  <si>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</si>
  <si>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</si>
  <si>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</si>
  <si>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</si>
  <si>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</si>
  <si>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</si>
  <si>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</si>
  <si>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</si>
  <si>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</si>
  <si>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</si>
  <si>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</si>
  <si>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</si>
  <si>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</si>
  <si>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</si>
  <si>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</si>
  <si>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</si>
  <si>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</si>
  <si>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</si>
  <si>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</si>
  <si>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</si>
  <si>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</si>
  <si>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</si>
  <si>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</si>
  <si>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</si>
  <si>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</si>
  <si>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</si>
  <si>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</si>
  <si>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</si>
  <si>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</si>
  <si>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</si>
  <si>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</si>
  <si>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</si>
  <si>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</si>
  <si>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</si>
  <si>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</si>
  <si>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</si>
  <si>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</si>
  <si>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</si>
  <si>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</si>
  <si>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</si>
  <si>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</si>
  <si>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</si>
  <si>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</si>
  <si>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</si>
  <si>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</si>
  <si>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</si>
  <si>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</si>
  <si>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</si>
  <si>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</si>
  <si>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</si>
  <si>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</si>
  <si>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</si>
  <si>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</si>
  <si>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</si>
  <si>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</si>
  <si>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</si>
  <si>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</si>
  <si>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</si>
  <si>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</si>
  <si>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</si>
  <si>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</si>
  <si>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</si>
  <si>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</si>
  <si>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</si>
  <si>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</si>
  <si>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</si>
  <si>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</si>
  <si>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</si>
  <si>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</si>
  <si>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</si>
  <si>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</si>
  <si>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</si>
  <si>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</si>
  <si>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</si>
  <si>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</si>
  <si>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</si>
  <si>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</si>
  <si>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</si>
  <si>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</si>
  <si>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</si>
  <si>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</si>
  <si>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</si>
  <si>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</si>
  <si>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</si>
  <si>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</si>
  <si>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</si>
  <si>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</si>
  <si>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</si>
  <si>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</si>
  <si>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</si>
  <si>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</si>
  <si>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</si>
  <si>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</si>
  <si>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</si>
  <si>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</si>
  <si>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</si>
  <si>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</si>
  <si>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</si>
  <si>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</si>
  <si>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</si>
  <si>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</si>
  <si>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</si>
  <si>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</si>
  <si>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</si>
  <si>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</si>
  <si>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</si>
  <si>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</si>
  <si>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</si>
  <si>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</si>
  <si>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</si>
  <si>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</si>
  <si>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</si>
  <si>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</si>
  <si>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</si>
  <si>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</si>
  <si>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</si>
  <si>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</si>
  <si>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</si>
  <si>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</si>
  <si>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</si>
  <si>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</si>
  <si>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</si>
  <si>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</si>
  <si>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</si>
  <si>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</si>
  <si>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</si>
  <si>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</si>
  <si>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</si>
  <si>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</si>
  <si>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</si>
  <si>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</si>
  <si>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</si>
  <si>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</si>
  <si>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</si>
  <si>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</si>
  <si>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</si>
  <si>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</si>
  <si>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</si>
  <si>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</si>
  <si>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</si>
  <si>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</si>
  <si>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</si>
  <si>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</si>
  <si>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</si>
  <si>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</si>
  <si>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</si>
  <si>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</si>
  <si>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</si>
  <si>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</si>
  <si>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</si>
  <si>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</si>
  <si>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</si>
  <si>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</si>
  <si>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</si>
  <si>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</si>
  <si>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</si>
  <si>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</si>
  <si>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</si>
  <si>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</si>
  <si>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</si>
  <si>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</si>
  <si>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</si>
  <si>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</si>
  <si>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</si>
  <si>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</si>
  <si>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</si>
  <si>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</si>
  <si>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</si>
  <si>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</si>
  <si>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</si>
  <si>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</si>
  <si>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</si>
  <si>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</si>
  <si>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</si>
  <si>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</si>
  <si>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</si>
  <si>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</si>
  <si>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</si>
  <si>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</si>
  <si>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</si>
  <si>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</si>
  <si>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</si>
  <si>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</si>
  <si>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</si>
  <si>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</si>
  <si>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</si>
  <si>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</si>
  <si>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</si>
  <si>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</si>
  <si>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</si>
  <si>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</si>
  <si>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</si>
  <si>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</si>
  <si>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</si>
  <si>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</si>
  <si>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</si>
  <si>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</si>
  <si>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</si>
  <si>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</si>
  <si>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</si>
  <si>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</si>
  <si>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</si>
  <si>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</si>
  <si>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</si>
  <si>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</si>
  <si>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</si>
  <si>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</si>
  <si>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</si>
  <si>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</si>
  <si>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</si>
  <si>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</si>
  <si>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</si>
  <si>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</si>
  <si>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</si>
  <si>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</si>
  <si>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</si>
  <si>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</si>
  <si>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</si>
  <si>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</si>
  <si>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</si>
  <si>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</si>
  <si>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</si>
  <si>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</si>
  <si>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</si>
  <si>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</si>
  <si>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</si>
  <si>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</si>
  <si>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</si>
  <si>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</si>
  <si>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</si>
  <si>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</si>
  <si>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</si>
  <si>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</si>
  <si>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</si>
  <si>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</si>
  <si>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</si>
  <si>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</si>
  <si>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</si>
  <si>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</si>
  <si>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</si>
  <si>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</si>
  <si>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</si>
  <si>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</si>
  <si>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</si>
  <si>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</si>
  <si>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</si>
  <si>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</si>
  <si>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</si>
  <si>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</si>
  <si>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</si>
  <si>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</si>
  <si>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</si>
  <si>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</si>
  <si>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</si>
  <si>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</si>
  <si>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</si>
  <si>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</si>
  <si>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</si>
  <si>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</si>
  <si>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</si>
  <si>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</si>
  <si>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</si>
  <si>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</si>
  <si>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</si>
  <si>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</si>
  <si>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</si>
  <si>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</si>
  <si>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</si>
  <si>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</si>
  <si>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</si>
  <si>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</si>
  <si>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</si>
  <si>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</si>
  <si>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</si>
  <si>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</si>
  <si>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</si>
  <si>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</si>
  <si>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</si>
  <si>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</si>
  <si>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</si>
  <si>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</si>
  <si>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</si>
  <si>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</si>
  <si>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</si>
  <si>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</si>
  <si>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</si>
  <si>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</si>
  <si>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</si>
  <si>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</si>
  <si>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</si>
  <si>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</si>
  <si>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</si>
  <si>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</si>
  <si>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</si>
  <si>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</si>
  <si>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</si>
  <si>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</si>
  <si>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</si>
  <si>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</si>
  <si>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</si>
  <si>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</si>
  <si>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</si>
  <si>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</si>
  <si>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</si>
  <si>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</si>
  <si>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</si>
  <si>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</si>
  <si>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</si>
  <si>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</si>
  <si>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</si>
  <si>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</si>
  <si>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</si>
  <si>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</si>
  <si>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</si>
  <si>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</si>
  <si>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</si>
  <si>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</si>
  <si>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</si>
  <si>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</si>
  <si>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</si>
  <si>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</si>
  <si>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</si>
  <si>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</si>
  <si>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</si>
  <si>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</si>
  <si>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</si>
  <si>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</si>
  <si>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</si>
  <si>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</si>
  <si>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</si>
  <si>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</si>
  <si>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</si>
  <si>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</si>
  <si>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</si>
  <si>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</si>
  <si>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</si>
  <si>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</si>
  <si>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</si>
  <si>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</si>
  <si>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</si>
  <si>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</si>
  <si>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</si>
  <si>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</si>
  <si>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</si>
  <si>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</si>
  <si>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</si>
  <si>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</si>
  <si>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</si>
  <si>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</si>
  <si>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</si>
  <si>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</si>
  <si>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</si>
  <si>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</si>
  <si>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</si>
  <si>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</si>
  <si>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</si>
  <si>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</si>
  <si>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</si>
  <si>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</si>
  <si>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</si>
  <si>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</si>
  <si>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</si>
  <si>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</si>
  <si>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</si>
  <si>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</si>
  <si>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</si>
  <si>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</si>
  <si>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</si>
  <si>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</si>
  <si>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</si>
  <si>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</si>
  <si>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</si>
  <si>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</si>
  <si>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</si>
  <si>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</si>
  <si>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</si>
  <si>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</si>
  <si>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</si>
  <si>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</si>
  <si>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</si>
  <si>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</si>
  <si>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</si>
  <si>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</si>
  <si>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</si>
  <si>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</si>
  <si>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</si>
  <si>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</si>
  <si>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</si>
  <si>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</si>
  <si>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</si>
  <si>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</si>
  <si>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</si>
  <si>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</si>
  <si>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</si>
  <si>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</si>
  <si>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</si>
  <si>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</si>
  <si>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</si>
  <si>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</si>
  <si>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</si>
  <si>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</si>
  <si>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</si>
  <si>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</si>
  <si>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</si>
  <si>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</si>
  <si>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</si>
  <si>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</si>
  <si>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</si>
  <si>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</si>
  <si>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</si>
  <si>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</si>
  <si>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</si>
  <si>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</si>
  <si>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</si>
  <si>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</si>
  <si>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</si>
  <si>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</si>
  <si>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</si>
  <si>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</si>
  <si>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</si>
  <si>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</si>
  <si>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</si>
  <si>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</si>
  <si>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</si>
  <si>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</si>
  <si>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</si>
  <si>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</si>
  <si>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</si>
  <si>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</si>
  <si>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</si>
  <si>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</si>
  <si>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</si>
  <si>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</si>
  <si>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</si>
  <si>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</si>
  <si>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</si>
  <si>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</si>
  <si>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</si>
  <si>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</si>
  <si>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</si>
  <si>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</si>
  <si>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</si>
  <si>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</si>
  <si>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</si>
  <si>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</si>
  <si>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</si>
  <si>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</si>
  <si>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</si>
  <si>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</si>
  <si>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</si>
  <si>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</si>
  <si>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</si>
  <si>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</si>
  <si>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</si>
  <si>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</si>
  <si>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</si>
  <si>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</si>
  <si>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</si>
  <si>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</si>
  <si>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</si>
  <si>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</si>
  <si>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</si>
  <si>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</si>
  <si>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</si>
  <si>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</si>
  <si>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</si>
  <si>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</si>
  <si>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</si>
  <si>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</si>
  <si>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</si>
  <si>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</si>
  <si>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</si>
  <si>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</si>
  <si>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</si>
  <si>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</si>
  <si>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</si>
  <si>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</si>
  <si>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</si>
  <si>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</si>
  <si>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</si>
  <si>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</si>
  <si>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</si>
  <si>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</si>
  <si>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</si>
  <si>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</si>
  <si>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</si>
  <si>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</si>
  <si>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</si>
  <si>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</si>
  <si>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</si>
  <si>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</si>
  <si>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</si>
  <si>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</si>
  <si>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</si>
  <si>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</si>
  <si>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</si>
  <si>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</si>
  <si>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</si>
  <si>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</si>
  <si>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</si>
  <si>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</si>
  <si>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</si>
  <si>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</si>
  <si>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</si>
  <si>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</si>
  <si>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</si>
  <si>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</si>
  <si>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</si>
  <si>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</si>
  <si>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</si>
  <si>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</si>
  <si>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</si>
  <si>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</si>
  <si>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</si>
  <si>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</si>
  <si>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</si>
  <si>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</si>
  <si>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</si>
  <si>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</si>
  <si>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</si>
  <si>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</si>
  <si>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</si>
  <si>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</si>
  <si>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</si>
  <si>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</si>
  <si>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</si>
  <si>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</si>
  <si>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</si>
  <si>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</si>
  <si>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</si>
  <si>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</si>
  <si>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</si>
  <si>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</si>
  <si>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</si>
  <si>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</si>
  <si>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</si>
  <si>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</si>
  <si>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</si>
  <si>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</si>
  <si>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</si>
  <si>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</si>
  <si>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</si>
  <si>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</si>
  <si>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</si>
  <si>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</si>
  <si>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</si>
  <si>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</si>
  <si>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</si>
  <si>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</si>
  <si>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</si>
  <si>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</si>
  <si>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</si>
  <si>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</si>
  <si>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</si>
  <si>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</si>
  <si>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</si>
  <si>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</si>
  <si>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</si>
  <si>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</si>
  <si>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</si>
  <si>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</si>
  <si>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</si>
  <si>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</si>
  <si>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</si>
  <si>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</si>
  <si>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</si>
  <si>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</si>
  <si>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</si>
  <si>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</si>
  <si>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</si>
  <si>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</si>
  <si>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</si>
  <si>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</si>
  <si>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</si>
  <si>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</si>
  <si>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</si>
  <si>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</si>
  <si>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</si>
  <si>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</si>
  <si>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</si>
  <si>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</si>
  <si>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</si>
  <si>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</si>
  <si>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</si>
  <si>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</si>
  <si>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</si>
  <si>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</si>
  <si>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</si>
  <si>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</si>
  <si>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</si>
  <si>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</si>
  <si>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</si>
  <si>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</si>
  <si>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</si>
  <si>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</si>
  <si>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</si>
  <si>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</si>
  <si>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</si>
  <si>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</si>
  <si>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</si>
  <si>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</si>
  <si>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</si>
  <si>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</si>
  <si>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</si>
  <si>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</si>
  <si>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</si>
  <si>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</si>
  <si>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</si>
  <si>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</si>
  <si>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</si>
  <si>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</si>
  <si>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</si>
  <si>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</si>
  <si>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</si>
  <si>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</si>
  <si>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</si>
  <si>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</si>
  <si>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</si>
  <si>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</si>
  <si>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</si>
  <si>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</si>
  <si>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</si>
  <si>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</si>
  <si>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</si>
  <si>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</si>
  <si>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</si>
  <si>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</si>
  <si>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</si>
  <si>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</si>
  <si>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</si>
  <si>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</si>
  <si>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</si>
  <si>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</si>
  <si>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</si>
  <si>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</si>
  <si>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</si>
  <si>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</si>
  <si>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</si>
  <si>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</si>
  <si>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</si>
  <si>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</si>
  <si>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</si>
  <si>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</si>
  <si>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</si>
  <si>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</si>
  <si>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</si>
  <si>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</si>
  <si>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</si>
  <si>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</si>
  <si>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</si>
  <si>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</si>
  <si>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</si>
  <si>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</si>
  <si>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</si>
  <si>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</si>
  <si>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</si>
  <si>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</si>
  <si>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</si>
  <si>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</si>
  <si>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</si>
  <si>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</si>
  <si>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</si>
  <si>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</si>
  <si>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</si>
  <si>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</si>
  <si>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</si>
  <si>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</si>
  <si>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</si>
  <si>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</si>
  <si>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</si>
  <si>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</si>
  <si>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</si>
  <si>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</si>
  <si>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</si>
  <si>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</si>
  <si>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</si>
  <si>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</si>
  <si>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</si>
  <si>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</si>
  <si>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</si>
  <si>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</si>
  <si>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</si>
  <si>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</si>
  <si>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</si>
  <si>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</si>
  <si>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</si>
  <si>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</si>
  <si>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</si>
  <si>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</si>
  <si>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</si>
  <si>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</si>
  <si>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</si>
  <si>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</si>
  <si>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</si>
  <si>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</si>
  <si>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</si>
  <si>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</si>
  <si>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</si>
  <si>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</si>
  <si>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</si>
  <si>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</si>
  <si>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</si>
  <si>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</si>
  <si>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</si>
  <si>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</si>
  <si>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</si>
  <si>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</si>
  <si>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</si>
  <si>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</si>
  <si>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</si>
  <si>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</si>
  <si>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</si>
  <si>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</si>
  <si>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</si>
  <si>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</si>
  <si>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</si>
  <si>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</si>
  <si>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</si>
  <si>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</si>
  <si>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</si>
  <si>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</si>
  <si>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</si>
  <si>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</si>
  <si>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</si>
  <si>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</si>
  <si>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</si>
  <si>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</si>
  <si>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</si>
  <si>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</si>
  <si>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</si>
  <si>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</si>
  <si>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</si>
  <si>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</si>
  <si>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</si>
  <si>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</si>
  <si>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</si>
  <si>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</si>
  <si>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</si>
  <si>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</si>
  <si>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</si>
  <si>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</si>
  <si>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</si>
  <si>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</si>
  <si>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</si>
  <si>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</si>
  <si>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</si>
  <si>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</si>
  <si>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</si>
  <si>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</si>
  <si>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</si>
  <si>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</si>
  <si>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</si>
  <si>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</si>
  <si>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</si>
  <si>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</si>
  <si>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</si>
  <si>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</si>
  <si>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</si>
  <si>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</si>
  <si>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</si>
  <si>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</si>
  <si>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</si>
  <si>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</si>
  <si>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</si>
  <si>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</si>
  <si>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</si>
  <si>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</si>
  <si>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</si>
  <si>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</si>
  <si>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</si>
  <si>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</si>
  <si>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</si>
  <si>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</si>
  <si>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</si>
  <si>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</si>
  <si>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</si>
  <si>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</si>
  <si>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</si>
  <si>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</si>
  <si>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</si>
  <si>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</si>
  <si>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</si>
  <si>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</si>
  <si>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</si>
  <si>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</si>
  <si>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</si>
  <si>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</si>
  <si>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</si>
  <si>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</si>
  <si>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</si>
  <si>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</si>
  <si>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</si>
  <si>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</si>
  <si>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</si>
  <si>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</si>
  <si>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</si>
  <si>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</si>
  <si>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</si>
  <si>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</si>
  <si>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</si>
  <si>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</si>
  <si>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</si>
  <si>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</si>
  <si>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</si>
  <si>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</si>
  <si>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</si>
  <si>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</si>
  <si>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</si>
  <si>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</si>
  <si>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</si>
  <si>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</si>
  <si>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</si>
  <si>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</si>
  <si>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</si>
  <si>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</si>
  <si>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</si>
  <si>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</si>
  <si>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</si>
  <si>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</si>
  <si>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</si>
  <si>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</si>
  <si>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</si>
  <si>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</si>
  <si>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</si>
  <si>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</si>
  <si>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</si>
  <si>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</si>
  <si>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</si>
  <si>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</si>
  <si>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</si>
  <si>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</si>
  <si>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</si>
  <si>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</si>
  <si>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</si>
  <si>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</si>
  <si>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</si>
  <si>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</si>
  <si>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</si>
  <si>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</si>
  <si>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</si>
  <si>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</si>
  <si>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</si>
  <si>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</si>
  <si>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</si>
  <si>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</si>
  <si>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</si>
  <si>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</si>
  <si>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</si>
  <si>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</si>
  <si>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</si>
  <si>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</si>
  <si>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</si>
  <si>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</si>
  <si>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</si>
  <si>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</si>
  <si>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</si>
  <si>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</si>
  <si>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</si>
  <si>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</si>
  <si>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</si>
  <si>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</si>
  <si>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</si>
  <si>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</si>
  <si>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</si>
  <si>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</si>
  <si>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</si>
  <si>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</si>
  <si>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</si>
  <si>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</si>
  <si>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</si>
  <si>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</si>
  <si>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</si>
  <si>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</si>
  <si>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</si>
  <si>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</si>
  <si>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</si>
  <si>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</si>
  <si>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</si>
  <si>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</si>
  <si>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</si>
  <si>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</si>
  <si>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</si>
  <si>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</si>
  <si>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</si>
  <si>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</si>
  <si>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</si>
  <si>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</si>
  <si>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</si>
  <si>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</si>
  <si>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</si>
  <si>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</si>
  <si>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</si>
  <si>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</si>
  <si>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</si>
  <si>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</si>
  <si>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</si>
  <si>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</si>
  <si>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</si>
  <si>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</si>
  <si>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</si>
  <si>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</si>
  <si>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</si>
  <si>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</si>
  <si>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</si>
  <si>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</si>
  <si>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</si>
  <si>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</si>
  <si>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</si>
  <si>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</si>
  <si>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</si>
  <si>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</si>
  <si>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</si>
  <si>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</si>
  <si>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</si>
  <si>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</si>
  <si>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</si>
  <si>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</si>
  <si>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</si>
  <si>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</si>
  <si>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</si>
  <si>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</si>
  <si>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</si>
  <si>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</si>
  <si>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</si>
  <si>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</si>
  <si>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</si>
  <si>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</si>
  <si>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</si>
  <si>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</si>
  <si>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</si>
  <si>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</si>
  <si>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</si>
  <si>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</si>
  <si>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</si>
  <si>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</si>
  <si>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</si>
  <si>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</si>
  <si>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</si>
  <si>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</si>
  <si>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</si>
  <si>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</si>
  <si>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</si>
  <si>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</si>
  <si>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</si>
  <si>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</si>
  <si>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</si>
  <si>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</si>
  <si>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</si>
  <si>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</si>
  <si>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</si>
  <si>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</si>
  <si>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</si>
  <si>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</si>
  <si>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</si>
  <si>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</si>
  <si>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</si>
  <si>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</si>
  <si>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</si>
  <si>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</si>
  <si>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</si>
  <si>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</si>
  <si>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</si>
  <si>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</si>
  <si>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</si>
  <si>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</si>
  <si>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</si>
  <si>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</si>
  <si>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</si>
  <si>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</si>
  <si>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</si>
  <si>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</si>
  <si>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</si>
  <si>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</si>
  <si>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</si>
  <si>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</si>
  <si>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</si>
  <si>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</si>
  <si>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</si>
  <si>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</si>
  <si>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</si>
  <si>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</si>
  <si>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</si>
  <si>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</si>
  <si>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</si>
  <si>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</si>
  <si>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</si>
  <si>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</si>
  <si>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</si>
  <si>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</si>
  <si>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</si>
  <si>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</si>
  <si>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</si>
  <si>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</si>
  <si>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</si>
  <si>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</si>
  <si>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</si>
  <si>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</si>
  <si>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</si>
  <si>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</si>
  <si>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</si>
  <si>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</si>
  <si>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</si>
  <si>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</si>
  <si>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</si>
  <si>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</si>
  <si>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</si>
  <si>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</si>
  <si>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</si>
  <si>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</si>
  <si>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</si>
  <si>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</si>
  <si>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</si>
  <si>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</si>
  <si>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</si>
  <si>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</si>
  <si>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</si>
  <si>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</si>
  <si>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</si>
  <si>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</si>
  <si>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</si>
  <si>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</si>
  <si>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</si>
  <si>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</si>
  <si>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</si>
  <si>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</si>
  <si>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</si>
  <si>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</si>
  <si>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</si>
  <si>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</si>
  <si>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</si>
  <si>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</si>
  <si>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</si>
  <si>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</si>
  <si>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</si>
  <si>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</si>
  <si>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</si>
  <si>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</si>
  <si>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</si>
  <si>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</si>
  <si>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</si>
  <si>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</si>
  <si>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</si>
  <si>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</si>
  <si>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</si>
  <si>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</si>
  <si>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</si>
  <si>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</si>
  <si>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</si>
  <si>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</si>
  <si>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</si>
  <si>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</si>
  <si>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</si>
  <si>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</si>
  <si>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</si>
  <si>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</si>
  <si>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</si>
  <si>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</si>
  <si>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</si>
  <si>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</si>
  <si>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</si>
  <si>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</si>
  <si>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</si>
  <si>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</si>
  <si>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</si>
  <si>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</si>
  <si>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</si>
  <si>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</si>
  <si>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</si>
  <si>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</si>
  <si>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</si>
  <si>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</si>
  <si>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</si>
  <si>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</si>
  <si>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</si>
  <si>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</si>
  <si>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</si>
  <si>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</si>
  <si>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</si>
  <si>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</si>
  <si>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</si>
  <si>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</si>
  <si>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</si>
  <si>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</si>
  <si>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</si>
  <si>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</si>
  <si>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</si>
  <si>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</si>
  <si>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</si>
  <si>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</si>
  <si>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</si>
  <si>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</si>
  <si>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</si>
  <si>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</si>
  <si>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</si>
  <si>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</si>
  <si>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</si>
  <si>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</si>
  <si>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</si>
  <si>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</si>
  <si>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</si>
  <si>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</si>
  <si>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</si>
  <si>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</si>
  <si>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</si>
  <si>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</si>
  <si>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</si>
  <si>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</si>
  <si>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</si>
  <si>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</si>
  <si>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</si>
  <si>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</si>
  <si>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</si>
  <si>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</si>
  <si>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</si>
  <si>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</si>
  <si>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</si>
  <si>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</si>
  <si>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</si>
  <si>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</si>
  <si>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</si>
  <si>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</si>
  <si>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</si>
  <si>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</si>
  <si>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</si>
  <si>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</si>
  <si>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</si>
  <si>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</si>
  <si>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</si>
  <si>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</si>
  <si>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</si>
  <si>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</si>
  <si>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</si>
  <si>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</si>
  <si>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</si>
  <si>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</si>
  <si>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</si>
  <si>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</si>
  <si>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</si>
  <si>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</si>
  <si>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</si>
  <si>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</si>
  <si>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</si>
  <si>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</si>
  <si>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</si>
  <si>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</si>
  <si>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</si>
  <si>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</si>
  <si>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</si>
  <si>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</si>
  <si>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</si>
  <si>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</si>
  <si>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</si>
  <si>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</si>
  <si>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</si>
  <si>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</si>
  <si>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</si>
  <si>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</si>
  <si>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</si>
  <si>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</si>
  <si>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</si>
  <si>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</si>
  <si>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</si>
  <si>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</si>
  <si>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</si>
  <si>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</si>
  <si>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</si>
  <si>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</si>
  <si>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</si>
  <si>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</si>
  <si>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</si>
  <si>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</si>
  <si>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</si>
  <si>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</si>
  <si>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</si>
  <si>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</si>
  <si>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</si>
  <si>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</si>
  <si>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</si>
  <si>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</si>
  <si>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</si>
  <si>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</si>
  <si>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</si>
  <si>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</si>
  <si>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</si>
  <si>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</si>
  <si>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</si>
  <si>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</si>
  <si>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</si>
  <si>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</si>
  <si>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</si>
  <si>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</si>
  <si>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</si>
  <si>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</si>
  <si>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</si>
  <si>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</si>
  <si>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</si>
  <si>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</si>
  <si>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</si>
  <si>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</si>
  <si>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</si>
  <si>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</si>
  <si>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</si>
  <si>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</si>
  <si>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</si>
  <si>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</si>
  <si>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</si>
  <si>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</si>
  <si>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</si>
  <si>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</si>
  <si>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</si>
  <si>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</si>
  <si>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</si>
  <si>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</si>
  <si>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</si>
  <si>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</si>
  <si>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</si>
  <si>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</si>
  <si>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</si>
  <si>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</si>
  <si>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</si>
  <si>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</si>
  <si>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</si>
  <si>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</si>
  <si>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</si>
  <si>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</si>
  <si>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</si>
  <si>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</si>
  <si>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</si>
  <si>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</si>
  <si>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</si>
  <si>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</si>
  <si>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</si>
  <si>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</si>
  <si>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</si>
  <si>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</si>
  <si>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</si>
  <si>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</si>
  <si>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</si>
  <si>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</si>
  <si>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</si>
  <si>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</si>
  <si>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</si>
  <si>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</si>
  <si>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</si>
  <si>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</si>
  <si>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</si>
  <si>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</si>
  <si>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</si>
  <si>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</si>
  <si>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</si>
  <si>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</si>
  <si>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</si>
  <si>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</si>
  <si>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</si>
  <si>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</si>
  <si>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</si>
  <si>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</si>
  <si>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</si>
  <si>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</si>
  <si>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</si>
  <si>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</si>
  <si>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</si>
  <si>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</si>
  <si>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</si>
  <si>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</si>
  <si>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</si>
  <si>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</si>
  <si>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</si>
  <si>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</si>
  <si>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</si>
  <si>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</si>
  <si>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</si>
  <si>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</si>
  <si>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</si>
  <si>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</si>
  <si>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</si>
  <si>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</si>
  <si>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</si>
  <si>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</si>
  <si>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</si>
  <si>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</si>
  <si>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</si>
  <si>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</si>
  <si>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</si>
  <si>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</si>
  <si>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</si>
  <si>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</si>
  <si>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</si>
  <si>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</si>
  <si>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</si>
  <si>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</si>
  <si>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</si>
  <si>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</si>
  <si>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</si>
  <si>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</si>
  <si>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</si>
  <si>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</si>
  <si>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</si>
  <si>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</si>
  <si>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</si>
  <si>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</si>
  <si>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</si>
  <si>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</si>
  <si>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</si>
  <si>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</si>
  <si>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</si>
  <si>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</si>
  <si>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</si>
  <si>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</si>
  <si>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</si>
  <si>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</si>
  <si>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</si>
  <si>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</si>
  <si>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</si>
  <si>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</si>
  <si>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</si>
  <si>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</si>
  <si>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</si>
  <si>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</si>
  <si>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</si>
  <si>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</si>
  <si>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</si>
  <si>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</si>
  <si>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</si>
  <si>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</si>
  <si>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</si>
  <si>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</si>
  <si>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</si>
  <si>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</si>
  <si>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</si>
  <si>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</si>
  <si>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</si>
  <si>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</si>
  <si>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</si>
  <si>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</si>
  <si>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</si>
  <si>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</si>
  <si>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</si>
  <si>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</si>
  <si>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</si>
  <si>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</si>
  <si>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</si>
  <si>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</si>
  <si>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</si>
  <si>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</si>
  <si>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</si>
  <si>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</si>
  <si>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</si>
  <si>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</si>
  <si>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</si>
  <si>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</si>
  <si>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</si>
  <si>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</si>
  <si>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</si>
  <si>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</si>
  <si>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</si>
  <si>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</si>
  <si>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</si>
  <si>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</si>
  <si>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</si>
  <si>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</si>
  <si>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</si>
  <si>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</si>
  <si>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</si>
  <si>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</si>
  <si>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</si>
  <si>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</si>
  <si>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</si>
  <si>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</si>
  <si>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</si>
  <si>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</si>
  <si>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</si>
  <si>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</si>
  <si>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</si>
  <si>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</si>
  <si>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</si>
  <si>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</si>
  <si>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</si>
  <si>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</si>
  <si>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</si>
  <si>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</si>
  <si>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</si>
  <si>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</si>
  <si>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</si>
  <si>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</si>
  <si>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</si>
  <si>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</si>
  <si>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</si>
  <si>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</si>
  <si>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</si>
  <si>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</si>
  <si>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</si>
  <si>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</si>
  <si>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</si>
  <si>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</si>
  <si>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</si>
  <si>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</si>
  <si>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</si>
  <si>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</si>
  <si>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</si>
  <si>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</si>
  <si>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</si>
  <si>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</si>
  <si>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</si>
  <si>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</si>
  <si>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</si>
  <si>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</si>
  <si>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</si>
  <si>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</si>
  <si>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</si>
  <si>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</si>
  <si>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</si>
  <si>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</si>
  <si>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</si>
  <si>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</si>
  <si>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</si>
  <si>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</si>
  <si>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</si>
  <si>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</si>
  <si>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</si>
  <si>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</si>
  <si>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</si>
  <si>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</si>
  <si>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</si>
  <si>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</si>
  <si>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</si>
  <si>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</si>
  <si>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</si>
  <si>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</si>
  <si>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</si>
  <si>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</si>
  <si>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</si>
  <si>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</si>
  <si>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</si>
  <si>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</si>
  <si>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</si>
  <si>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</si>
  <si>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</si>
  <si>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</si>
  <si>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</si>
  <si>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</si>
  <si>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</si>
  <si>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</si>
  <si>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</si>
  <si>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</si>
  <si>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</si>
  <si>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</si>
  <si>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</si>
  <si>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</si>
  <si>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</si>
  <si>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</si>
  <si>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</si>
  <si>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</si>
  <si>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</si>
  <si>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</si>
  <si>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</si>
  <si>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</si>
  <si>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</si>
  <si>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</si>
  <si>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</si>
  <si>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</si>
  <si>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</si>
  <si>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</si>
  <si>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</si>
  <si>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</si>
  <si>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</si>
  <si>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</si>
  <si>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</si>
  <si>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</si>
  <si>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</si>
  <si>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</si>
  <si>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</si>
  <si>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</si>
  <si>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</si>
  <si>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</si>
  <si>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</si>
  <si>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</si>
  <si>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</si>
  <si>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</si>
  <si>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</si>
  <si>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</si>
  <si>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</si>
  <si>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</si>
  <si>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</si>
  <si>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</si>
  <si>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</si>
  <si>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</si>
  <si>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</si>
  <si>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</si>
  <si>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</si>
  <si>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</si>
  <si>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</si>
  <si>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</si>
  <si>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</si>
  <si>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</si>
  <si>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</si>
  <si>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</si>
  <si>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</si>
  <si>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</si>
  <si>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</si>
  <si>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</si>
  <si>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</si>
  <si>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</si>
  <si>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</si>
  <si>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</si>
  <si>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</si>
  <si>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</si>
  <si>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</si>
  <si>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</si>
  <si>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</si>
  <si>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</si>
  <si>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</si>
  <si>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</si>
  <si>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</si>
  <si>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</si>
  <si>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</si>
  <si>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</si>
  <si>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</si>
  <si>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</si>
  <si>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</si>
  <si>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</si>
  <si>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</si>
  <si>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</si>
  <si>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</si>
  <si>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</si>
  <si>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</si>
  <si>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</si>
  <si>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</si>
  <si>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</si>
  <si>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</si>
  <si>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</si>
  <si>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</si>
  <si>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</si>
  <si>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</si>
  <si>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</si>
  <si>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</si>
  <si>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</si>
  <si>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</si>
  <si>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</si>
  <si>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</si>
  <si>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</si>
  <si>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</si>
  <si>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</si>
  <si>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</si>
  <si>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</si>
  <si>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</si>
  <si>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</si>
  <si>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</si>
  <si>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</si>
  <si>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</si>
  <si>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</si>
  <si>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</si>
  <si>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</si>
  <si>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</si>
  <si>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</si>
  <si>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</si>
  <si>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</si>
  <si>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</si>
  <si>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</si>
  <si>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</si>
  <si>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</si>
  <si>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</si>
  <si>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</si>
  <si>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</si>
  <si>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</si>
  <si>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</si>
  <si>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</si>
  <si>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</si>
  <si>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</si>
  <si>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</si>
  <si>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</si>
  <si>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</si>
  <si>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</si>
  <si>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</si>
  <si>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</si>
  <si>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</si>
  <si>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</si>
  <si>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</si>
  <si>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</si>
  <si>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</si>
  <si>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</si>
  <si>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</si>
  <si>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</si>
  <si>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</si>
  <si>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</si>
  <si>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</si>
  <si>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</si>
  <si>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</si>
  <si>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</si>
  <si>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</si>
  <si>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</si>
  <si>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</si>
  <si>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</si>
  <si>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</si>
  <si>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</si>
  <si>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</si>
  <si>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</si>
  <si>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</si>
  <si>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</si>
  <si>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</si>
  <si>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</si>
  <si>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</si>
  <si>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</si>
  <si>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</si>
  <si>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</si>
  <si>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</si>
  <si>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</si>
  <si>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</si>
  <si>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</si>
  <si>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</si>
  <si>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</si>
  <si>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</si>
  <si>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</si>
  <si>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</si>
  <si>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</si>
  <si>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</si>
  <si>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</si>
  <si>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</si>
  <si>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</si>
  <si>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</si>
  <si>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</si>
  <si>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</si>
  <si>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</si>
  <si>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</si>
  <si>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</si>
  <si>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</si>
  <si>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</si>
  <si>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</si>
  <si>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</si>
  <si>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</si>
  <si>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</si>
  <si>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</si>
  <si>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</si>
  <si>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</si>
  <si>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</si>
  <si>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</si>
  <si>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</si>
  <si>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</si>
  <si>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</si>
  <si>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</si>
  <si>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</si>
  <si>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</si>
  <si>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</si>
  <si>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</si>
  <si>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</si>
  <si>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</si>
  <si>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</si>
  <si>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</si>
  <si>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</si>
  <si>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</si>
  <si>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</si>
  <si>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</si>
  <si>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</si>
  <si>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</si>
  <si>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</si>
  <si>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</si>
  <si>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</si>
  <si>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</si>
  <si>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</si>
  <si>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</si>
  <si>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</si>
  <si>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</si>
  <si>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</si>
  <si>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</si>
  <si>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</si>
  <si>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</si>
  <si>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</si>
  <si>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</si>
  <si>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</si>
  <si>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</si>
  <si>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</si>
  <si>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</si>
  <si>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</si>
  <si>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</si>
  <si>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</si>
  <si>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</si>
  <si>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</si>
  <si>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</si>
  <si>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</si>
  <si>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</si>
  <si>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</si>
  <si>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</si>
  <si>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</si>
  <si>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</si>
  <si>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</si>
  <si>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</si>
  <si>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</si>
  <si>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</si>
  <si>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</si>
  <si>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</si>
  <si>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</si>
  <si>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</si>
  <si>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</si>
  <si>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</si>
  <si>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</si>
  <si>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</si>
  <si>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</si>
  <si>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</si>
  <si>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</si>
  <si>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</si>
  <si>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</si>
  <si>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</si>
  <si>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</si>
  <si>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</si>
  <si>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</si>
  <si>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</si>
  <si>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</si>
  <si>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</si>
  <si>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</si>
  <si>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</si>
  <si>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</si>
  <si>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</si>
  <si>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</si>
  <si>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</si>
  <si>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</si>
  <si>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</si>
  <si>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</si>
  <si>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</si>
  <si>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</si>
  <si>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</si>
  <si>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</si>
  <si>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</si>
  <si>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</si>
  <si>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</si>
  <si>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</si>
  <si>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</si>
  <si>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</si>
  <si>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</si>
  <si>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</si>
  <si>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</si>
  <si>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</si>
  <si>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</si>
  <si>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</si>
  <si>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</si>
  <si>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</si>
  <si>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</si>
  <si>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</si>
  <si>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</si>
  <si>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</si>
  <si>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</si>
  <si>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</si>
  <si>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</si>
  <si>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</si>
  <si>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</si>
  <si>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</si>
  <si>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</si>
  <si>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</si>
  <si>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</si>
  <si>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</si>
  <si>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</si>
  <si>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</si>
  <si>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</si>
  <si>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</si>
  <si>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</si>
  <si>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</si>
  <si>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</si>
  <si>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</si>
  <si>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</si>
  <si>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</si>
  <si>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</si>
  <si>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</si>
  <si>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</si>
  <si>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</si>
  <si>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</si>
  <si>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</si>
  <si>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</si>
  <si>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</si>
  <si>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</si>
  <si>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</si>
  <si>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</si>
  <si>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</si>
  <si>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</si>
  <si>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</si>
  <si>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</si>
  <si>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</si>
  <si>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</si>
  <si>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</si>
  <si>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</si>
  <si>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</si>
  <si>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</si>
  <si>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</si>
  <si>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</si>
  <si>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</si>
  <si>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</si>
  <si>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</si>
  <si>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</si>
  <si>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</si>
  <si>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</si>
  <si>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</si>
  <si>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</si>
  <si>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</si>
  <si>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</si>
  <si>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</si>
  <si>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</si>
  <si>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</si>
  <si>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</si>
  <si>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</si>
  <si>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</si>
  <si>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</si>
  <si>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</si>
  <si>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</si>
  <si>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</si>
  <si>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</si>
  <si>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</si>
  <si>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</si>
  <si>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</si>
  <si>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</si>
  <si>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</si>
  <si>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</si>
  <si>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</si>
  <si>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</si>
  <si>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</si>
  <si>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</si>
  <si>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</si>
  <si>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</si>
  <si>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</si>
  <si>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</si>
  <si>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</si>
  <si>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</si>
  <si>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</si>
  <si>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</si>
  <si>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</si>
  <si>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</si>
  <si>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</si>
  <si>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</si>
  <si>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</si>
  <si>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</si>
  <si>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</si>
  <si>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</si>
  <si>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</si>
  <si>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</si>
  <si>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</si>
  <si>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</si>
  <si>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</si>
  <si>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</si>
  <si>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</si>
  <si>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</si>
  <si>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</si>
  <si>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</si>
  <si>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</si>
  <si>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</si>
  <si>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</si>
  <si>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</si>
  <si>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</si>
  <si>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</si>
  <si>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</si>
  <si>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</si>
  <si>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</si>
  <si>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</si>
  <si>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</si>
  <si>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</si>
  <si>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</si>
  <si>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</si>
  <si>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</si>
  <si>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</si>
  <si>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</si>
  <si>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</si>
  <si>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</si>
  <si>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</si>
  <si>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</si>
  <si>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</si>
  <si>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</si>
  <si>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</si>
  <si>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</si>
  <si>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</si>
  <si>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</si>
  <si>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</si>
  <si>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</si>
  <si>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</si>
  <si>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</si>
  <si>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</si>
  <si>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</si>
  <si>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</si>
  <si>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</si>
  <si>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</si>
  <si>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</si>
  <si>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</si>
  <si>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</si>
  <si>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</si>
  <si>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</si>
  <si>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</si>
  <si>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</si>
  <si>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</si>
  <si>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</si>
  <si>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</si>
  <si>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</si>
  <si>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</si>
  <si>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</si>
  <si>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</si>
  <si>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</si>
  <si>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</si>
  <si>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</si>
  <si>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</si>
  <si>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</si>
  <si>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</si>
  <si>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</si>
  <si>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</si>
  <si>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</si>
  <si>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</si>
  <si>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</si>
  <si>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</si>
  <si>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</si>
  <si>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</si>
  <si>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</si>
  <si>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</si>
  <si>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</si>
  <si>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</si>
  <si>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</si>
  <si>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</si>
  <si>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</si>
  <si>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</si>
  <si>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</si>
  <si>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</si>
  <si>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</si>
  <si>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</si>
  <si>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</si>
  <si>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</si>
  <si>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</si>
  <si>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</si>
  <si>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</si>
  <si>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</si>
  <si>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</si>
  <si>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</si>
  <si>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</si>
  <si>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</si>
  <si>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</si>
  <si>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</si>
  <si>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</si>
  <si>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</si>
  <si>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</si>
  <si>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</si>
  <si>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</si>
  <si>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</si>
  <si>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</si>
  <si>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</si>
  <si>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</si>
  <si>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</si>
  <si>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</si>
  <si>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</si>
  <si>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</si>
  <si>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</si>
  <si>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</si>
  <si>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</si>
  <si>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</si>
  <si>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</si>
  <si>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</si>
  <si>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</si>
  <si>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</si>
  <si>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</si>
  <si>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</si>
  <si>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</si>
  <si>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</si>
  <si>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</si>
  <si>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</si>
  <si>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</si>
  <si>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</si>
  <si>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</si>
  <si>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</si>
  <si>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</si>
  <si>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</si>
  <si>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</si>
  <si>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</si>
  <si>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</si>
  <si>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</si>
  <si>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</si>
  <si>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</si>
  <si>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</si>
  <si>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</si>
  <si>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</si>
  <si>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</si>
  <si>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</si>
  <si>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</si>
  <si>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</si>
  <si>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</si>
  <si>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</si>
  <si>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</si>
  <si>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</si>
  <si>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</si>
  <si>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</si>
  <si>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</si>
  <si>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</si>
  <si>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</si>
  <si>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</si>
  <si>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</si>
  <si>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</si>
  <si>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</si>
  <si>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</si>
  <si>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</si>
  <si>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</si>
  <si>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</si>
  <si>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</si>
  <si>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</si>
  <si>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</si>
  <si>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</si>
  <si>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</si>
  <si>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</si>
  <si>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</si>
  <si>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</si>
  <si>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</si>
  <si>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</si>
  <si>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</si>
  <si>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</si>
  <si>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</si>
  <si>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</si>
  <si>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</si>
  <si>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</si>
  <si>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</si>
  <si>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</si>
  <si>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</si>
  <si>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</si>
  <si>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</si>
  <si>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</si>
  <si>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</si>
  <si>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</si>
  <si>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</si>
  <si>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</si>
  <si>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</si>
  <si>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</si>
  <si>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</si>
  <si>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</si>
  <si>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</si>
  <si>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</si>
  <si>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</si>
  <si>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</si>
  <si>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</si>
  <si>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</si>
  <si>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</si>
  <si>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</si>
  <si>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</si>
  <si>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</si>
  <si>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</si>
  <si>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</si>
  <si>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</si>
  <si>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</si>
  <si>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</si>
  <si>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</si>
  <si>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</si>
  <si>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</si>
  <si>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</si>
  <si>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</si>
  <si>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</si>
  <si>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</si>
  <si>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</si>
  <si>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</si>
  <si>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</si>
  <si>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</si>
  <si>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</si>
  <si>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</si>
  <si>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</si>
  <si>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</si>
  <si>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</si>
  <si>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</si>
  <si>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</si>
  <si>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</si>
  <si>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</si>
  <si>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</si>
  <si>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</si>
  <si>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</si>
  <si>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</si>
  <si>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</si>
  <si>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</si>
  <si>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</si>
  <si>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</si>
  <si>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</si>
  <si>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</si>
  <si>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</si>
  <si>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</si>
  <si>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</si>
  <si>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</si>
  <si>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</si>
  <si>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</si>
  <si>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</si>
  <si>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</si>
  <si>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</si>
  <si>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</si>
  <si>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</si>
  <si>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</si>
  <si>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</si>
  <si>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</si>
  <si>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</si>
  <si>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</si>
  <si>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</si>
  <si>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</si>
  <si>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</si>
  <si>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</si>
  <si>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</si>
  <si>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</si>
  <si>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</si>
  <si>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</si>
  <si>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</si>
  <si>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</si>
  <si>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</si>
  <si>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</si>
  <si>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</si>
  <si>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</si>
  <si>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</si>
  <si>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</si>
  <si>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</si>
  <si>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</si>
  <si>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</si>
  <si>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</si>
  <si>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</si>
  <si>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</si>
  <si>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</si>
  <si>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</si>
  <si>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</si>
  <si>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</si>
  <si>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</si>
  <si>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</si>
  <si>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</si>
  <si>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</si>
  <si>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</si>
  <si>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</si>
  <si>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</si>
  <si>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</si>
  <si>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</si>
  <si>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</si>
  <si>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</si>
  <si>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</si>
  <si>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</si>
  <si>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</si>
  <si>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</si>
  <si>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</si>
  <si>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</si>
  <si>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</si>
  <si>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</si>
  <si>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</si>
  <si>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</si>
  <si>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</si>
  <si>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</si>
  <si>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</si>
  <si>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</si>
  <si>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</si>
  <si>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</si>
  <si>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</si>
  <si>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</si>
  <si>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</si>
  <si>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</si>
  <si>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</si>
  <si>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</si>
  <si>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</si>
  <si>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</si>
  <si>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</si>
  <si>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</si>
  <si>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</si>
  <si>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</si>
  <si>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</si>
  <si>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</si>
  <si>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</si>
  <si>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</si>
  <si>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</si>
  <si>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</si>
  <si>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</si>
  <si>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</si>
  <si>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</si>
  <si>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</si>
  <si>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</si>
  <si>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</si>
  <si>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</si>
  <si>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</si>
  <si>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</si>
  <si>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</si>
  <si>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</si>
  <si>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</si>
  <si>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</si>
  <si>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</si>
  <si>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</si>
  <si>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</si>
  <si>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</si>
  <si>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</si>
  <si>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</si>
  <si>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</si>
  <si>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</si>
  <si>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</si>
  <si>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</si>
  <si>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</si>
  <si>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</si>
  <si>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</si>
  <si>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</si>
  <si>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</si>
  <si>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</si>
  <si>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</si>
  <si>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</si>
  <si>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</si>
  <si>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</si>
  <si>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</si>
  <si>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</si>
  <si>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</si>
  <si>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</si>
  <si>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</si>
  <si>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</si>
  <si>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</si>
  <si>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</si>
  <si>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</si>
  <si>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</si>
  <si>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</si>
  <si>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</si>
  <si>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</si>
  <si>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</si>
  <si>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</si>
  <si>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</si>
  <si>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</si>
  <si>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</si>
  <si>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</si>
  <si>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</si>
  <si>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</si>
  <si>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</si>
  <si>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</si>
  <si>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</si>
  <si>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</si>
  <si>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</si>
  <si>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</si>
  <si>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</si>
  <si>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</si>
  <si>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</si>
  <si>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</si>
  <si>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</si>
  <si>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</si>
  <si>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</si>
  <si>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</si>
  <si>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</si>
  <si>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</si>
  <si>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</si>
  <si>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</si>
  <si>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</si>
  <si>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</si>
  <si>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</si>
  <si>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</si>
  <si>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</si>
  <si>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</si>
  <si>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</si>
  <si>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</si>
  <si>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</si>
  <si>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</si>
  <si>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</si>
  <si>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</si>
  <si>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</si>
  <si>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</si>
  <si>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</si>
  <si>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</si>
  <si>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</si>
  <si>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</si>
  <si>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</si>
  <si>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</si>
  <si>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</si>
  <si>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</si>
  <si>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</si>
  <si>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</si>
  <si>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</si>
  <si>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</si>
  <si>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</si>
  <si>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</si>
  <si>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</si>
  <si>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</si>
  <si>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</si>
  <si>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</si>
  <si>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</si>
  <si>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</si>
  <si>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</si>
  <si>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</si>
  <si>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</si>
  <si>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</si>
  <si>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</si>
  <si>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</si>
  <si>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</si>
  <si>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</si>
  <si>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</si>
  <si>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</si>
  <si>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</si>
  <si>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</si>
  <si>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</si>
  <si>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</si>
  <si>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</si>
  <si>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</si>
  <si>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</si>
  <si>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</si>
  <si>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</si>
  <si>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</si>
  <si>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</si>
  <si>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</si>
  <si>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</si>
  <si>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</si>
  <si>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</si>
  <si>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</si>
  <si>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</si>
  <si>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</si>
  <si>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</si>
  <si>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</si>
  <si>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</si>
  <si>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</si>
  <si>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</si>
  <si>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</si>
  <si>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</si>
  <si>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</si>
  <si>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</si>
  <si>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</si>
  <si>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</si>
  <si>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</si>
  <si>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</si>
  <si>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</si>
  <si>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</si>
  <si>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</si>
  <si>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</si>
  <si>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</si>
  <si>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</si>
  <si>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</si>
  <si>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</si>
  <si>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</si>
  <si>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</si>
  <si>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</si>
  <si>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</si>
  <si>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</si>
  <si>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</si>
  <si>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</si>
  <si>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</si>
  <si>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</si>
  <si>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</si>
  <si>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</si>
  <si>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</si>
  <si>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</si>
  <si>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</si>
  <si>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</si>
  <si>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</si>
  <si>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</si>
  <si>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</si>
  <si>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</si>
  <si>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</si>
  <si>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</si>
  <si>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</si>
  <si>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</si>
  <si>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</si>
  <si>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</si>
  <si>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</si>
  <si>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</si>
  <si>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</si>
  <si>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</si>
  <si>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</si>
  <si>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</si>
  <si>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</si>
  <si>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</si>
  <si>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</si>
  <si>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</si>
  <si>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</si>
  <si>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</si>
  <si>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</si>
  <si>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</si>
  <si>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</si>
  <si>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</si>
  <si>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</si>
  <si>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</si>
  <si>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</si>
  <si>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</si>
  <si>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</si>
  <si>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</si>
  <si>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</si>
  <si>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</si>
  <si>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</si>
  <si>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</si>
  <si>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</si>
  <si>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</si>
  <si>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</si>
  <si>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</si>
  <si>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</si>
  <si>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</si>
  <si>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</si>
  <si>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</si>
  <si>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</si>
  <si>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</si>
  <si>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</si>
  <si>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</si>
  <si>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</si>
  <si>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</si>
  <si>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</si>
  <si>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</si>
  <si>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</si>
  <si>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</si>
  <si>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</si>
  <si>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</si>
  <si>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</si>
  <si>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</si>
  <si>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</si>
  <si>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</si>
  <si>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</si>
  <si>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</si>
  <si>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</si>
  <si>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</si>
  <si>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</si>
  <si>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</si>
  <si>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</si>
  <si>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</si>
  <si>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</si>
  <si>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</si>
  <si>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</si>
  <si>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</si>
  <si>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</si>
  <si>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</si>
  <si>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</si>
  <si>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</si>
  <si>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</si>
  <si>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</si>
  <si>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</si>
  <si>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</si>
  <si>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</si>
  <si>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</si>
  <si>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</si>
  <si>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</si>
  <si>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</si>
  <si>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</si>
  <si>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</si>
  <si>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</si>
  <si>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</si>
  <si>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</si>
  <si>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</si>
  <si>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</si>
  <si>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</si>
  <si>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</si>
  <si>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</si>
  <si>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</si>
  <si>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</si>
  <si>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</si>
  <si>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</si>
  <si>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</si>
  <si>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</si>
  <si>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</si>
  <si>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</si>
  <si>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</si>
  <si>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</si>
  <si>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</si>
  <si>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</si>
  <si>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</si>
  <si>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</si>
  <si>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</si>
  <si>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</si>
  <si>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</si>
  <si>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</si>
  <si>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</si>
  <si>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</si>
  <si>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</si>
  <si>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</si>
  <si>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</si>
  <si>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</si>
  <si>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</si>
  <si>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</si>
  <si>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</si>
  <si>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</si>
  <si>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</si>
  <si>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</si>
  <si>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</si>
  <si>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</si>
  <si>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</si>
  <si>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</si>
  <si>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</si>
  <si>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</si>
  <si>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</si>
  <si>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</si>
  <si>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</si>
  <si>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</si>
  <si>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</si>
  <si>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</si>
  <si>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</si>
  <si>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</si>
  <si>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</si>
  <si>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</si>
  <si>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</si>
  <si>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</si>
  <si>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</si>
  <si>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</si>
  <si>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</si>
  <si>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</si>
  <si>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</si>
  <si>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</si>
  <si>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</si>
  <si>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</si>
  <si>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</si>
  <si>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</si>
  <si>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</si>
  <si>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</si>
  <si>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</si>
  <si>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</si>
  <si>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</si>
  <si>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</si>
  <si>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</si>
  <si>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</si>
  <si>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</si>
  <si>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</si>
  <si>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</si>
  <si>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</si>
  <si>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</si>
  <si>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</si>
  <si>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</si>
  <si>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</si>
  <si>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</si>
  <si>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</si>
  <si>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</si>
  <si>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</si>
  <si>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</si>
  <si>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</si>
  <si>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</si>
  <si>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</si>
  <si>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</si>
  <si>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</si>
  <si>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</si>
  <si>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</si>
  <si>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</si>
  <si>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</si>
  <si>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</si>
  <si>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</si>
  <si>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</si>
  <si>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</si>
  <si>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</si>
  <si>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</si>
  <si>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</si>
  <si>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</si>
  <si>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</si>
  <si>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</si>
  <si>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</si>
  <si>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</si>
  <si>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</si>
  <si>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</si>
  <si>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</si>
  <si>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</si>
  <si>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</si>
  <si>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</si>
  <si>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</si>
  <si>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</si>
  <si>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</si>
  <si>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</si>
  <si>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</si>
  <si>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</si>
  <si>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</si>
  <si>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</si>
  <si>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</si>
  <si>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</si>
  <si>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</si>
  <si>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</si>
  <si>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</si>
  <si>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</si>
  <si>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</si>
  <si>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</si>
  <si>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</si>
  <si>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</si>
  <si>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</si>
  <si>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</si>
  <si>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</si>
  <si>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</si>
  <si>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</si>
  <si>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</si>
  <si>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</si>
  <si>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</si>
  <si>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</si>
  <si>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</si>
  <si>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</si>
  <si>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</si>
  <si>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</si>
  <si>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</si>
  <si>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</si>
  <si>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</si>
  <si>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</si>
  <si>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</si>
  <si>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</si>
  <si>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</si>
  <si>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</si>
  <si>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</si>
  <si>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</si>
  <si>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</si>
  <si>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</si>
  <si>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</si>
  <si>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</si>
  <si>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</si>
  <si>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</si>
  <si>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</si>
  <si>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</si>
  <si>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</si>
  <si>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</si>
  <si>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</si>
  <si>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</si>
  <si>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</si>
  <si>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</si>
  <si>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</si>
  <si>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</si>
  <si>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</si>
  <si>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</si>
  <si>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</si>
  <si>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</si>
  <si>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</si>
  <si>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</si>
  <si>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</si>
  <si>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</si>
  <si>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</si>
  <si>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</si>
  <si>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</si>
  <si>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</si>
  <si>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</si>
  <si>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</si>
  <si>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</si>
  <si>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</si>
  <si>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</si>
  <si>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</si>
  <si>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</si>
  <si>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</si>
  <si>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</si>
  <si>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</si>
  <si>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</si>
  <si>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</si>
  <si>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</si>
  <si>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</si>
  <si>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</si>
  <si>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</si>
  <si>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</si>
  <si>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</si>
  <si>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</si>
  <si>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</si>
  <si>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</si>
  <si>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</si>
  <si>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</si>
  <si>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</si>
  <si>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</si>
  <si>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</si>
  <si>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</si>
  <si>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</si>
  <si>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</si>
  <si>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</si>
  <si>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</si>
  <si>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</si>
  <si>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</si>
  <si>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</si>
  <si>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</si>
  <si>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</si>
  <si>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</si>
  <si>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</si>
  <si>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</si>
  <si>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</si>
  <si>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</si>
  <si>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</si>
  <si>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</si>
  <si>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</si>
  <si>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</si>
  <si>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</si>
  <si>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</si>
  <si>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</si>
  <si>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</si>
  <si>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</si>
  <si>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</si>
  <si>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</si>
  <si>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</si>
  <si>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</si>
  <si>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</si>
  <si>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</si>
  <si>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</si>
  <si>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</si>
  <si>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</si>
  <si>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</si>
  <si>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</si>
  <si>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</si>
  <si>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</si>
  <si>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</si>
  <si>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</si>
  <si>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</si>
  <si>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</si>
  <si>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</si>
  <si>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</si>
  <si>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</si>
  <si>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</si>
  <si>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</si>
  <si>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</si>
  <si>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</si>
  <si>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</si>
  <si>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</si>
  <si>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</si>
  <si>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</si>
  <si>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</si>
  <si>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</si>
  <si>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</si>
  <si>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</si>
  <si>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</si>
  <si>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</si>
  <si>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</si>
  <si>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</si>
  <si>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</si>
  <si>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</si>
  <si>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</si>
  <si>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</si>
  <si>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</si>
  <si>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</si>
  <si>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</si>
  <si>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</si>
  <si>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</si>
  <si>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</si>
  <si>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</si>
  <si>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</si>
  <si>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</si>
  <si>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</si>
  <si>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</si>
  <si>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</si>
  <si>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</si>
  <si>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</si>
  <si>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</si>
  <si>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</si>
  <si>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</si>
  <si>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</si>
  <si>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</si>
  <si>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</si>
  <si>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</si>
  <si>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</si>
  <si>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</si>
  <si>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</si>
  <si>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</si>
  <si>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</si>
  <si>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</si>
  <si>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</si>
  <si>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</si>
  <si>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</si>
  <si>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</si>
  <si>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</si>
  <si>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</si>
  <si>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</si>
  <si>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</si>
  <si>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</si>
  <si>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</si>
  <si>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</si>
  <si>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</si>
  <si>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</si>
  <si>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</si>
  <si>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</si>
  <si>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</si>
  <si>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</si>
  <si>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</si>
  <si>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</si>
  <si>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</si>
  <si>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</si>
  <si>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</si>
  <si>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</si>
  <si>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</si>
  <si>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</si>
  <si>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</si>
  <si>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</si>
  <si>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</si>
  <si>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</si>
  <si>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</si>
  <si>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</si>
  <si>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</si>
  <si>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</si>
  <si>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</si>
  <si>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</si>
  <si>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</si>
  <si>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</si>
  <si>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</si>
  <si>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</si>
  <si>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</si>
  <si>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</si>
  <si>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</si>
  <si>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</si>
  <si>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</si>
  <si>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</si>
  <si>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</si>
  <si>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</si>
  <si>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</si>
  <si>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</si>
  <si>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</si>
  <si>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</si>
  <si>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</si>
  <si>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</si>
  <si>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</si>
  <si>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</si>
  <si>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</si>
  <si>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</si>
  <si>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</si>
  <si>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</si>
  <si>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</si>
  <si>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</si>
  <si>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</si>
  <si>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</si>
  <si>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</si>
  <si>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</si>
  <si>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</si>
  <si>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</si>
  <si>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</si>
  <si>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</si>
  <si>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</si>
  <si>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</si>
  <si>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</si>
  <si>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</si>
  <si>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</si>
  <si>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</si>
  <si>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</si>
  <si>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</si>
  <si>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</si>
  <si>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</si>
  <si>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</si>
  <si>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</si>
  <si>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</si>
  <si>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</si>
  <si>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</si>
  <si>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</si>
  <si>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</si>
  <si>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</si>
  <si>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</si>
  <si>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</si>
  <si>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</si>
  <si>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</si>
  <si>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</si>
  <si>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</si>
  <si>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</si>
  <si>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</si>
  <si>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</si>
  <si>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</si>
  <si>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</si>
  <si>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</si>
  <si>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</si>
  <si>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</si>
  <si>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</si>
  <si>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</si>
  <si>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</si>
  <si>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</si>
  <si>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</si>
  <si>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</si>
  <si>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</si>
  <si>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</si>
  <si>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</si>
  <si>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</si>
  <si>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</si>
  <si>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</si>
  <si>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</si>
  <si>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</si>
  <si>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</si>
  <si>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</si>
  <si>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</si>
  <si>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</si>
  <si>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</si>
  <si>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</si>
  <si>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</si>
  <si>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</si>
  <si>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</si>
  <si>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</si>
  <si>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</si>
  <si>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</si>
  <si>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</si>
  <si>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</si>
  <si>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</si>
  <si>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</si>
  <si>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</si>
  <si>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</si>
  <si>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</si>
  <si>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</si>
  <si>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</si>
  <si>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</si>
  <si>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</si>
  <si>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</si>
  <si>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</si>
  <si>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</si>
  <si>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</si>
  <si>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</si>
  <si>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</si>
  <si>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</si>
  <si>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</si>
  <si>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</si>
  <si>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</si>
  <si>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</si>
  <si>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</si>
  <si>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</si>
  <si>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</si>
  <si>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</si>
  <si>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</si>
  <si>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</si>
  <si>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</si>
  <si>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</si>
  <si>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</si>
  <si>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</si>
  <si>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</si>
  <si>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</si>
  <si>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</si>
  <si>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</si>
  <si>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</si>
  <si>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</si>
  <si>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</si>
  <si>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</si>
  <si>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</si>
  <si>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</si>
  <si>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</si>
  <si>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</si>
  <si>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</si>
  <si>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</si>
  <si>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</si>
  <si>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</si>
  <si>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</si>
  <si>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</si>
  <si>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</si>
  <si>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</si>
  <si>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</si>
  <si>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</si>
  <si>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</si>
  <si>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</si>
  <si>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</si>
  <si>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</si>
  <si>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</si>
  <si>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</si>
  <si>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</si>
  <si>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</si>
  <si>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</si>
  <si>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</si>
  <si>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</si>
  <si>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</si>
  <si>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</si>
  <si>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</si>
  <si>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</si>
  <si>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</si>
  <si>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</si>
  <si>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</si>
  <si>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</si>
  <si>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</si>
  <si>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</si>
  <si>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</si>
  <si>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</si>
  <si>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</si>
  <si>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</si>
  <si>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</si>
  <si>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</si>
  <si>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</si>
  <si>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</si>
  <si>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</si>
  <si>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</si>
  <si>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</si>
  <si>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</si>
  <si>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</si>
  <si>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</si>
  <si>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</si>
  <si>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</si>
  <si>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</si>
  <si>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</si>
  <si>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</si>
  <si>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</si>
  <si>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</si>
  <si>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</si>
  <si>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</si>
  <si>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</si>
  <si>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</si>
  <si>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</si>
  <si>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</si>
  <si>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</si>
  <si>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</si>
  <si>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</si>
  <si>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</si>
  <si>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</si>
  <si>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</si>
  <si>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</si>
  <si>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</si>
  <si>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</si>
  <si>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</si>
  <si>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</si>
  <si>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</si>
  <si>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</si>
  <si>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</si>
  <si>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</si>
  <si>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</si>
  <si>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</si>
  <si>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</si>
  <si>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</si>
  <si>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</si>
  <si>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</si>
  <si>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</si>
  <si>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</si>
  <si>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</si>
  <si>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</si>
  <si>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</si>
  <si>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</si>
  <si>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</si>
  <si>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</si>
  <si>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</si>
  <si>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</si>
  <si>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</si>
  <si>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</si>
  <si>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</si>
  <si>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</si>
  <si>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</si>
  <si>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</si>
  <si>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</si>
  <si>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</si>
  <si>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</si>
  <si>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</si>
  <si>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</si>
  <si>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</si>
  <si>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</si>
  <si>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</si>
  <si>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</si>
  <si>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</si>
  <si>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</si>
  <si>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</si>
  <si>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</si>
  <si>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</si>
  <si>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</si>
  <si>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</si>
  <si>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</si>
  <si>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</si>
  <si>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</si>
  <si>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</si>
  <si>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</si>
  <si>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</si>
  <si>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</si>
  <si>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</si>
  <si>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</si>
  <si>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</si>
  <si>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</si>
  <si>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</si>
  <si>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</si>
  <si>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</si>
  <si>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</si>
  <si>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</si>
  <si>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</si>
  <si>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</si>
  <si>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</si>
  <si>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</si>
  <si>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</si>
  <si>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</si>
  <si>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</si>
  <si>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</si>
  <si>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</si>
  <si>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</si>
  <si>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</si>
  <si>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</si>
  <si>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</si>
  <si>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</si>
  <si>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</si>
  <si>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</si>
  <si>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</si>
  <si>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</si>
  <si>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</si>
  <si>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</si>
  <si>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</si>
  <si>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</si>
  <si>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</si>
  <si>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</si>
  <si>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</si>
  <si>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</si>
  <si>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</si>
  <si>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</si>
  <si>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</si>
  <si>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</si>
  <si>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</si>
  <si>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</si>
  <si>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</si>
  <si>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</si>
  <si>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</si>
  <si>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</si>
  <si>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</si>
  <si>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</si>
  <si>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</si>
  <si>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</si>
  <si>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</si>
  <si>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</si>
  <si>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</si>
  <si>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</si>
  <si>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</si>
  <si>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</si>
  <si>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</si>
  <si>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</si>
  <si>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</si>
  <si>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</si>
  <si>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</si>
  <si>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</si>
  <si>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</si>
  <si>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</si>
  <si>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</si>
  <si>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</si>
  <si>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</si>
  <si>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</si>
  <si>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</si>
  <si>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</si>
  <si>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</si>
  <si>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</si>
  <si>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</si>
  <si>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</si>
  <si>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</si>
  <si>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</si>
  <si>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</si>
  <si>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</si>
  <si>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</si>
  <si>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</si>
  <si>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</si>
  <si>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</si>
  <si>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</si>
  <si>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</si>
  <si>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</si>
  <si>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</si>
  <si>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</si>
  <si>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</si>
  <si>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</si>
  <si>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</si>
  <si>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</si>
  <si>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</si>
  <si>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</si>
  <si>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</si>
  <si>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</si>
  <si>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</si>
  <si>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</si>
  <si>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</si>
  <si>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</si>
  <si>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</si>
  <si>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</si>
  <si>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</si>
  <si>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</si>
  <si>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</si>
  <si>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</si>
  <si>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</si>
  <si>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</si>
  <si>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</si>
  <si>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</si>
  <si>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</si>
  <si>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</si>
  <si>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</si>
  <si>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</si>
  <si>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</si>
  <si>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</si>
  <si>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</si>
  <si>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</si>
  <si>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</si>
  <si>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</si>
  <si>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</si>
  <si>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</si>
  <si>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</si>
  <si>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</si>
  <si>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</si>
  <si>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</si>
  <si>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</si>
  <si>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</si>
  <si>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</si>
  <si>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</si>
  <si>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</si>
  <si>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</si>
  <si>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</si>
  <si>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</si>
  <si>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</si>
  <si>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</si>
  <si>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</si>
  <si>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</si>
  <si>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</si>
  <si>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</si>
  <si>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</si>
  <si>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</si>
  <si>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</si>
  <si>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</si>
  <si>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</si>
  <si>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</si>
  <si>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</si>
  <si>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</si>
  <si>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</si>
  <si>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</si>
  <si>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</si>
  <si>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</si>
  <si>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</si>
  <si>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</si>
  <si>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</si>
  <si>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</si>
  <si>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</si>
  <si>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</si>
  <si>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</si>
  <si>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</si>
  <si>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</si>
  <si>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</si>
  <si>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</si>
  <si>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</si>
  <si>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</si>
  <si>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</si>
  <si>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</si>
  <si>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</si>
  <si>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</si>
  <si>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</si>
  <si>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</si>
  <si>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</si>
  <si>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</si>
  <si>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</si>
  <si>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</si>
  <si>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</si>
  <si>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</si>
  <si>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</si>
  <si>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</si>
  <si>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</si>
  <si>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</si>
  <si>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</si>
  <si>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</si>
  <si>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</si>
  <si>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</si>
  <si>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</si>
  <si>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</si>
  <si>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</si>
  <si>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</si>
  <si>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</si>
  <si>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</si>
  <si>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</si>
  <si>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</si>
  <si>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</si>
  <si>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</si>
  <si>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</si>
  <si>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</si>
  <si>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</si>
  <si>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</si>
  <si>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</si>
  <si>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</si>
  <si>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</si>
  <si>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</si>
  <si>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</si>
  <si>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</si>
  <si>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</si>
  <si>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</si>
  <si>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</si>
  <si>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</si>
  <si>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</si>
  <si>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</si>
  <si>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</si>
  <si>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</si>
  <si>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</si>
  <si>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</si>
  <si>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</si>
  <si>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</si>
  <si>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</si>
  <si>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</si>
  <si>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</si>
  <si>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</si>
  <si>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</si>
  <si>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</si>
  <si>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</si>
  <si>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</si>
  <si>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</si>
  <si>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</si>
  <si>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</si>
  <si>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</si>
  <si>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</si>
  <si>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</si>
  <si>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</si>
  <si>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</si>
  <si>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</si>
  <si>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</si>
  <si>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</si>
  <si>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</si>
  <si>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</si>
  <si>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</si>
  <si>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</si>
  <si>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</si>
  <si>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</si>
  <si>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</si>
  <si>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</si>
  <si>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</si>
  <si>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</si>
  <si>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</si>
  <si>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</si>
  <si>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</si>
  <si>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</si>
  <si>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</si>
  <si>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</si>
  <si>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</si>
  <si>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</si>
  <si>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</si>
  <si>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</si>
  <si>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</si>
  <si>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</si>
  <si>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</si>
  <si>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</si>
  <si>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</si>
  <si>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</si>
  <si>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</si>
  <si>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</si>
  <si>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</si>
  <si>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</si>
  <si>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</si>
  <si>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</si>
  <si>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</si>
  <si>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</si>
  <si>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</si>
  <si>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</si>
  <si>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</si>
  <si>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</si>
  <si>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</si>
  <si>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</si>
  <si>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</si>
  <si>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</si>
  <si>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</si>
  <si>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</si>
  <si>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</si>
  <si>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</si>
  <si>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</si>
  <si>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</si>
  <si>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</si>
  <si>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</si>
  <si>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</si>
  <si>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</si>
  <si>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</si>
  <si>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</si>
  <si>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</si>
  <si>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</si>
  <si>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</si>
  <si>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</si>
  <si>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</si>
  <si>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</si>
  <si>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</si>
  <si>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</si>
  <si>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</si>
  <si>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</si>
  <si>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</si>
  <si>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</si>
  <si>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</si>
  <si>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</si>
  <si>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</si>
  <si>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</si>
  <si>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</si>
  <si>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</si>
  <si>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</si>
  <si>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</si>
  <si>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</si>
  <si>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</si>
  <si>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</si>
  <si>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</si>
  <si>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</si>
  <si>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</si>
  <si>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</si>
  <si>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</si>
  <si>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</si>
  <si>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</si>
  <si>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</si>
  <si>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</si>
  <si>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</si>
  <si>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</si>
  <si>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</si>
  <si>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</si>
  <si>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</si>
  <si>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</si>
  <si>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</si>
  <si>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</si>
  <si>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</si>
  <si>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</si>
  <si>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</si>
  <si>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</si>
  <si>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</si>
  <si>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</si>
  <si>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</si>
  <si>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</si>
  <si>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</si>
  <si>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</si>
  <si>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</si>
  <si>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</si>
  <si>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</si>
  <si>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</si>
  <si>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</si>
  <si>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</si>
  <si>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</si>
  <si>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</si>
  <si>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</si>
  <si>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</si>
  <si>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</si>
  <si>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</si>
  <si>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</si>
  <si>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</si>
  <si>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</si>
  <si>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</si>
  <si>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</si>
  <si>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</si>
  <si>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</si>
  <si>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</si>
  <si>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</si>
  <si>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</si>
  <si>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</si>
  <si>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</si>
  <si>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</si>
  <si>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</si>
  <si>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</si>
  <si>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</si>
  <si>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</si>
  <si>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</si>
  <si>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</si>
  <si>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</si>
  <si>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</si>
  <si>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</si>
  <si>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</si>
  <si>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</si>
  <si>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</si>
  <si>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</si>
  <si>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</si>
  <si>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</si>
  <si>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</si>
  <si>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</si>
  <si>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</si>
  <si>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</si>
  <si>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</si>
  <si>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</si>
  <si>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</si>
  <si>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</si>
  <si>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</si>
  <si>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</si>
  <si>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</si>
  <si>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</si>
  <si>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</si>
  <si>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</si>
  <si>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</si>
  <si>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</si>
  <si>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</si>
  <si>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</si>
  <si>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</si>
  <si>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</si>
  <si>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</si>
  <si>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</si>
  <si>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</si>
  <si>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</si>
  <si>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</si>
  <si>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</si>
  <si>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</si>
  <si>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</si>
  <si>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</si>
  <si>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</si>
  <si>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</si>
  <si>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</si>
  <si>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</si>
  <si>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</si>
  <si>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</si>
  <si>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</si>
  <si>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</si>
  <si>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</si>
  <si>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</si>
  <si>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</si>
  <si>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</si>
  <si>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</si>
  <si>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</si>
  <si>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</si>
  <si>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</si>
  <si>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</si>
  <si>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</si>
  <si>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</si>
  <si>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</si>
  <si>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</si>
  <si>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</si>
  <si>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</si>
  <si>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</si>
  <si>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</si>
  <si>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</si>
  <si>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</si>
  <si>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</si>
  <si>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</si>
  <si>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</si>
  <si>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</si>
  <si>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</si>
  <si>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</si>
  <si>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</si>
  <si>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</si>
  <si>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</si>
  <si>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</si>
  <si>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</si>
  <si>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</si>
  <si>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</si>
  <si>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</si>
  <si>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</si>
  <si>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</si>
  <si>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</si>
  <si>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</si>
  <si>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</si>
  <si>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</si>
  <si>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</si>
  <si>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</si>
  <si>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</si>
  <si>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</si>
  <si>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</si>
  <si>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</si>
  <si>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</si>
  <si>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</si>
  <si>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</si>
  <si>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</si>
  <si>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</si>
  <si>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</si>
  <si>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</si>
  <si>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</si>
  <si>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</si>
  <si>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</si>
  <si>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</si>
  <si>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</si>
  <si>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</si>
  <si>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</si>
  <si>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</si>
  <si>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</si>
  <si>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</si>
  <si>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</si>
  <si>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</si>
  <si>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</si>
  <si>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</si>
  <si>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</si>
  <si>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</si>
  <si>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</si>
  <si>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</si>
  <si>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</si>
  <si>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</si>
  <si>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</si>
  <si>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</si>
  <si>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</si>
  <si>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</si>
  <si>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</si>
  <si>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</si>
  <si>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</si>
  <si>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</si>
  <si>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</si>
  <si>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</si>
  <si>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</si>
  <si>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</si>
  <si>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</si>
  <si>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</si>
  <si>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</si>
  <si>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</si>
  <si>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</si>
  <si>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</si>
  <si>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</si>
  <si>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</si>
  <si>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</si>
  <si>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</si>
  <si>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</si>
  <si>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</si>
  <si>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</si>
  <si>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</si>
  <si>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</si>
  <si>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</si>
  <si>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</si>
  <si>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</si>
  <si>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</si>
  <si>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</si>
  <si>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</si>
  <si>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</si>
  <si>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</si>
  <si>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</si>
  <si>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</si>
  <si>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</si>
  <si>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</si>
  <si>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</si>
  <si>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</si>
  <si>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</si>
  <si>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</si>
  <si>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</si>
  <si>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</si>
  <si>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</si>
  <si>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</si>
  <si>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</si>
  <si>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</si>
  <si>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</si>
  <si>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</si>
  <si>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</si>
  <si>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</si>
  <si>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</si>
  <si>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</si>
  <si>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</si>
  <si>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</si>
  <si>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</si>
  <si>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</si>
  <si>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</si>
  <si>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</si>
  <si>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</si>
  <si>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</si>
  <si>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</si>
  <si>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</si>
  <si>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</si>
  <si>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</si>
  <si>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</si>
  <si>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</si>
  <si>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</si>
  <si>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</si>
  <si>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</si>
  <si>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</si>
  <si>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</si>
  <si>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</si>
  <si>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</si>
  <si>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</si>
  <si>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</si>
  <si>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</si>
  <si>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</si>
  <si>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</si>
  <si>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</si>
  <si>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</si>
  <si>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</si>
  <si>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</si>
  <si>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</si>
  <si>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</si>
  <si>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</si>
  <si>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</si>
  <si>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</si>
  <si>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</si>
  <si>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</si>
  <si>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</si>
  <si>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</si>
  <si>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</si>
  <si>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</si>
  <si>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</si>
  <si>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</si>
  <si>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</si>
  <si>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</si>
  <si>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</si>
  <si>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</si>
  <si>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</si>
  <si>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</si>
  <si>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</si>
  <si>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</si>
  <si>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</si>
  <si>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</si>
  <si>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</si>
  <si>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</si>
  <si>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</si>
  <si>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</si>
  <si>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</si>
  <si>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</si>
  <si>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</si>
  <si>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</si>
  <si>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</si>
  <si>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</si>
  <si>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</si>
  <si>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</si>
  <si>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</si>
  <si>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</si>
  <si>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</si>
  <si>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</si>
  <si>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</si>
  <si>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</si>
  <si>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</si>
  <si>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</si>
  <si>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</si>
  <si>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</si>
  <si>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</si>
  <si>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</si>
  <si>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</si>
  <si>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</si>
  <si>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</si>
  <si>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</si>
  <si>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</si>
  <si>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</si>
  <si>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</si>
  <si>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</si>
  <si>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</si>
  <si>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</si>
  <si>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</si>
  <si>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</si>
  <si>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</si>
  <si>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</si>
  <si>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</si>
  <si>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</si>
  <si>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</si>
  <si>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</si>
  <si>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</si>
  <si>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</si>
  <si>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</si>
  <si>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</si>
  <si>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</si>
  <si>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</si>
  <si>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</si>
  <si>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</si>
  <si>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</si>
  <si>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</si>
  <si>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</si>
  <si>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</si>
  <si>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</si>
  <si>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</si>
  <si>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</si>
  <si>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</si>
  <si>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</si>
  <si>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</si>
  <si>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</si>
  <si>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</si>
  <si>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</si>
  <si>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</si>
  <si>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</si>
  <si>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</si>
  <si>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</si>
  <si>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</si>
  <si>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</si>
  <si>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</si>
  <si>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</si>
  <si>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</si>
  <si>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</si>
  <si>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</si>
  <si>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</si>
  <si>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</si>
  <si>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</si>
  <si>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</si>
  <si>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</si>
  <si>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</si>
  <si>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</si>
  <si>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</si>
  <si>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</si>
  <si>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</si>
  <si>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</si>
  <si>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</si>
  <si>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</si>
  <si>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</si>
  <si>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</si>
  <si>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</si>
  <si>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</si>
  <si>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</si>
  <si>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</si>
  <si>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</si>
  <si>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</si>
  <si>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</si>
  <si>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</si>
  <si>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</si>
  <si>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</si>
  <si>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</si>
  <si>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</si>
  <si>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</si>
  <si>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</si>
  <si>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</si>
  <si>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</si>
  <si>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</si>
  <si>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</si>
  <si>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</si>
  <si>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</si>
  <si>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</si>
  <si>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</si>
  <si>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</si>
  <si>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</si>
  <si>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</si>
  <si>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</si>
  <si>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</si>
  <si>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</si>
  <si>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</si>
  <si>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</si>
  <si>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</si>
  <si>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</si>
  <si>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</si>
  <si>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</si>
  <si>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</si>
  <si>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</si>
  <si>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</si>
  <si>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</si>
  <si>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</si>
  <si>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</si>
  <si>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</si>
  <si>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</si>
  <si>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</si>
  <si>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</si>
  <si>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</si>
  <si>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</si>
  <si>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</si>
  <si>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</si>
  <si>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</si>
  <si>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</si>
  <si>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</si>
  <si>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</si>
  <si>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</si>
  <si>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</si>
  <si>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</si>
  <si>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</si>
  <si>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</si>
  <si>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</si>
  <si>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</si>
  <si>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</si>
  <si>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</si>
  <si>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</si>
  <si>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</si>
  <si>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</si>
  <si>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</si>
  <si>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</si>
  <si>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</si>
  <si>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</si>
  <si>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</si>
  <si>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</si>
  <si>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</si>
  <si>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</si>
  <si>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</si>
  <si>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</si>
  <si>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</si>
  <si>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</si>
  <si>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</si>
  <si>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</si>
  <si>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</si>
  <si>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</si>
  <si>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</si>
  <si>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</si>
  <si>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</si>
  <si>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</si>
  <si>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</si>
  <si>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</si>
  <si>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</si>
  <si>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</si>
  <si>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</si>
  <si>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</si>
  <si>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</si>
  <si>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</si>
  <si>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</si>
  <si>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</si>
  <si>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</si>
  <si>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</si>
  <si>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</si>
  <si>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</si>
  <si>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</si>
  <si>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</si>
  <si>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</si>
  <si>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</si>
  <si>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</si>
  <si>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</si>
  <si>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</si>
  <si>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</si>
  <si>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</si>
  <si>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</si>
  <si>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</si>
  <si>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</si>
  <si>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</si>
  <si>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</si>
  <si>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</si>
  <si>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</si>
  <si>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</si>
  <si>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</si>
  <si>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</si>
  <si>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</si>
  <si>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</si>
  <si>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</si>
  <si>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</si>
  <si>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</si>
  <si>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</si>
  <si>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</si>
  <si>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</si>
  <si>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</si>
  <si>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</si>
  <si>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</si>
  <si>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</si>
  <si>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</si>
  <si>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</si>
  <si>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</si>
  <si>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</si>
  <si>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</si>
  <si>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</si>
  <si>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</si>
  <si>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</si>
  <si>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</si>
  <si>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</si>
  <si>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</si>
  <si>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</si>
  <si>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</si>
  <si>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</si>
  <si>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</si>
  <si>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</si>
  <si>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</si>
  <si>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</si>
  <si>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</si>
  <si>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</si>
  <si>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</si>
  <si>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</si>
  <si>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</si>
  <si>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</si>
  <si>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</si>
  <si>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</si>
  <si>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</si>
  <si>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</si>
  <si>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</si>
  <si>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</si>
  <si>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</si>
  <si>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</si>
  <si>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</si>
  <si>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</si>
  <si>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</si>
  <si>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</si>
  <si>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</si>
  <si>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</si>
  <si>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</si>
  <si>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</si>
  <si>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</si>
  <si>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</si>
  <si>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</si>
  <si>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</si>
  <si>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</si>
  <si>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</si>
  <si>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</si>
  <si>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</si>
  <si>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</si>
  <si>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</si>
  <si>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</si>
  <si>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</si>
  <si>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</si>
  <si>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</si>
  <si>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</si>
  <si>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</si>
  <si>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</si>
  <si>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</si>
  <si>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</si>
  <si>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</si>
  <si>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</si>
  <si>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</si>
  <si>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</si>
  <si>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</si>
  <si>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</si>
  <si>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</si>
  <si>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</si>
  <si>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</si>
  <si>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</si>
  <si>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</si>
  <si>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</si>
  <si>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</si>
  <si>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</si>
  <si>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</si>
  <si>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</si>
  <si>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</si>
  <si>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</si>
  <si>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</si>
  <si>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</si>
  <si>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</si>
  <si>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</si>
  <si>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</si>
  <si>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</si>
  <si>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</si>
  <si>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</si>
  <si>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</si>
  <si>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</si>
  <si>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</si>
  <si>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</si>
  <si>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</si>
  <si>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</si>
  <si>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</si>
  <si>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</si>
  <si>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</si>
  <si>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</si>
  <si>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</si>
  <si>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</si>
  <si>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</si>
  <si>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</si>
  <si>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</si>
  <si>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</si>
  <si>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</si>
  <si>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</si>
  <si>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</si>
  <si>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</si>
  <si>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</si>
  <si>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</si>
  <si>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</si>
  <si>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</si>
  <si>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</si>
  <si>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</si>
  <si>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</si>
  <si>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</si>
  <si>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</si>
  <si>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</si>
  <si>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</si>
  <si>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</si>
  <si>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</si>
  <si>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</si>
  <si>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</si>
  <si>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</si>
  <si>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</si>
  <si>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</si>
  <si>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</si>
  <si>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</si>
  <si>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</si>
  <si>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</si>
  <si>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</si>
  <si>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</si>
  <si>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</si>
  <si>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</si>
  <si>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</si>
  <si>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</si>
  <si>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</si>
  <si>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</si>
  <si>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</si>
  <si>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</si>
  <si>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</si>
  <si>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</si>
  <si>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</si>
  <si>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</si>
  <si>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</si>
  <si>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</si>
  <si>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</si>
  <si>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</si>
  <si>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</si>
  <si>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</si>
  <si>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</si>
  <si>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</si>
  <si>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</si>
  <si>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</si>
  <si>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</si>
  <si>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</si>
  <si>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</si>
  <si>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</si>
  <si>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</si>
  <si>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</si>
  <si>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</si>
  <si>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</si>
  <si>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</si>
  <si>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</si>
  <si>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</si>
  <si>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</si>
  <si>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</si>
  <si>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</si>
  <si>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</si>
  <si>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</si>
  <si>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</si>
  <si>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</si>
  <si>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</si>
  <si>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</si>
  <si>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</si>
  <si>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</si>
  <si>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</si>
  <si>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</si>
  <si>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</si>
  <si>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</si>
  <si>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</si>
  <si>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</si>
  <si>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</si>
  <si>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</si>
  <si>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</si>
  <si>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</si>
  <si>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</si>
  <si>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</si>
  <si>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</si>
  <si>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</si>
  <si>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</si>
  <si>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</si>
  <si>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</si>
  <si>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</si>
  <si>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</si>
  <si>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</si>
  <si>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</si>
  <si>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</si>
  <si>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</si>
  <si>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</si>
  <si>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</si>
  <si>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</si>
  <si>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</si>
  <si>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</si>
  <si>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</si>
  <si>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</si>
  <si>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</si>
  <si>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</si>
  <si>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</si>
  <si>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</si>
  <si>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</si>
  <si>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</si>
  <si>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</si>
  <si>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</si>
  <si>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</si>
  <si>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</si>
  <si>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</si>
  <si>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</si>
  <si>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</si>
  <si>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</si>
  <si>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</si>
  <si>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</si>
  <si>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</si>
  <si>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</si>
  <si>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</si>
  <si>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</si>
  <si>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</si>
  <si>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</si>
  <si>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</si>
  <si>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</si>
  <si>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</si>
  <si>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</si>
  <si>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</si>
  <si>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</si>
  <si>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</si>
  <si>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</si>
  <si>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</si>
  <si>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</si>
  <si>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</si>
  <si>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</si>
  <si>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</si>
  <si>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</si>
  <si>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</si>
  <si>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</si>
  <si>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</si>
  <si>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</si>
  <si>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</si>
  <si>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</si>
  <si>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</si>
  <si>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</si>
  <si>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</si>
  <si>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</si>
  <si>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</si>
  <si>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</si>
  <si>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</si>
  <si>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</si>
  <si>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</si>
  <si>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</si>
  <si>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</si>
  <si>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</si>
  <si>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</si>
  <si>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</si>
  <si>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</si>
  <si>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</si>
  <si>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</si>
  <si>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</si>
  <si>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</si>
  <si>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</si>
  <si>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</si>
  <si>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</si>
  <si>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</si>
  <si>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</si>
  <si>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</si>
  <si>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</si>
  <si>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</si>
  <si>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</si>
  <si>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</si>
  <si>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</si>
  <si>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</si>
  <si>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</si>
  <si>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</si>
  <si>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</si>
  <si>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</si>
  <si>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</si>
  <si>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</si>
  <si>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</si>
  <si>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</si>
  <si>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</si>
  <si>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</si>
  <si>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</si>
  <si>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</si>
  <si>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</si>
  <si>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</si>
  <si>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</si>
  <si>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</si>
  <si>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</si>
  <si>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</si>
  <si>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</si>
  <si>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</si>
  <si>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</si>
  <si>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</si>
  <si>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</si>
  <si>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</si>
  <si>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</si>
  <si>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</si>
  <si>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</si>
  <si>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</si>
  <si>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</si>
  <si>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</si>
  <si>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</si>
  <si>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</si>
  <si>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</si>
  <si>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</si>
  <si>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</si>
  <si>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</si>
  <si>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</si>
  <si>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</si>
  <si>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</si>
  <si>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</si>
  <si>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</si>
  <si>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</si>
  <si>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</si>
  <si>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</si>
  <si>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</si>
  <si>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</si>
  <si>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</si>
  <si>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</si>
  <si>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</si>
  <si>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</si>
  <si>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</si>
  <si>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</si>
  <si>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</si>
  <si>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</si>
  <si>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</si>
  <si>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</si>
  <si>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</si>
  <si>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</si>
  <si>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</si>
  <si>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</si>
  <si>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</si>
  <si>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</si>
  <si>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</si>
  <si>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</si>
  <si>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</si>
  <si>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</si>
  <si>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</si>
  <si>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</si>
  <si>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</si>
  <si>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</si>
  <si>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</si>
  <si>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</si>
  <si>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</si>
  <si>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</si>
  <si>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</si>
  <si>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</si>
  <si>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</si>
  <si>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</si>
  <si>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</si>
  <si>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</si>
  <si>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</si>
  <si>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</si>
  <si>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</si>
  <si>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</si>
  <si>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</si>
  <si>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</si>
  <si>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</si>
  <si>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</si>
  <si>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</si>
  <si>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</si>
  <si>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</si>
  <si>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</si>
  <si>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</si>
  <si>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</si>
  <si>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</si>
  <si>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</si>
  <si>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</si>
  <si>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</si>
  <si>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</si>
  <si>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</si>
  <si>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</si>
  <si>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</si>
  <si>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</si>
  <si>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</si>
  <si>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</si>
  <si>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</si>
  <si>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</si>
  <si>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</si>
  <si>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</si>
  <si>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</si>
  <si>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</si>
  <si>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</si>
  <si>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</si>
  <si>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</si>
  <si>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</si>
  <si>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</si>
  <si>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</si>
  <si>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</si>
  <si>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</si>
  <si>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</si>
  <si>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</si>
  <si>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</si>
  <si>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</si>
  <si>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</si>
  <si>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</si>
  <si>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</si>
  <si>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</si>
  <si>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</si>
  <si>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</si>
  <si>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</si>
  <si>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</si>
  <si>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</si>
  <si>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</si>
  <si>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</si>
  <si>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</si>
  <si>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</si>
  <si>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</si>
  <si>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</si>
  <si>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</si>
  <si>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</si>
  <si>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</si>
  <si>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</si>
  <si>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</si>
  <si>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</si>
  <si>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</si>
  <si>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</si>
  <si>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</si>
  <si>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</si>
  <si>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</si>
  <si>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</si>
  <si>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</si>
  <si>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</si>
  <si>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</si>
  <si>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</si>
  <si>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</si>
  <si>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</si>
  <si>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</si>
  <si>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</si>
  <si>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</si>
  <si>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</si>
  <si>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</si>
  <si>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</si>
  <si>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</si>
  <si>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</si>
  <si>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</si>
  <si>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</si>
  <si>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</si>
  <si>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</si>
  <si>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</si>
  <si>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</si>
  <si>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</si>
  <si>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</si>
  <si>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</si>
  <si>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</si>
  <si>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</si>
  <si>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</si>
  <si>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</si>
  <si>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</si>
  <si>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</si>
  <si>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</si>
  <si>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</si>
  <si>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</si>
  <si>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</si>
  <si>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</si>
  <si>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</si>
  <si>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</si>
  <si>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</si>
  <si>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</si>
  <si>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</si>
  <si>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</si>
  <si>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</si>
  <si>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</si>
  <si>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</si>
  <si>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</si>
  <si>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</si>
  <si>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</si>
  <si>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</si>
  <si>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</si>
  <si>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</si>
  <si>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</si>
  <si>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</si>
  <si>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</si>
  <si>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</si>
  <si>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</si>
  <si>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</si>
  <si>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</si>
  <si>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</si>
  <si>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</si>
  <si>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</si>
  <si>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</si>
  <si>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</si>
  <si>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</si>
  <si>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</si>
  <si>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</si>
  <si>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</si>
  <si>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</si>
  <si>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</si>
  <si>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</si>
  <si>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</si>
  <si>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</si>
  <si>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</si>
  <si>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</si>
  <si>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</si>
  <si>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</si>
  <si>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</si>
  <si>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</si>
  <si>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</si>
  <si>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</si>
  <si>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</si>
  <si>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</si>
  <si>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</si>
  <si>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</si>
  <si>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</si>
  <si>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</si>
  <si>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</si>
  <si>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</si>
  <si>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</si>
  <si>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</si>
  <si>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</si>
  <si>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</si>
  <si>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</si>
  <si>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</si>
  <si>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</si>
  <si>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</si>
  <si>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</si>
  <si>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</si>
  <si>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</si>
  <si>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</si>
  <si>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</si>
  <si>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</si>
  <si>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</si>
  <si>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</si>
  <si>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</si>
  <si>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</si>
  <si>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</si>
  <si>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</si>
  <si>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</si>
  <si>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</si>
  <si>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</si>
  <si>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</si>
  <si>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</si>
  <si>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</si>
  <si>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</si>
  <si>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</si>
  <si>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</si>
  <si>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</si>
  <si>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</si>
  <si>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</si>
  <si>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</si>
  <si>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</si>
  <si>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</si>
  <si>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</si>
  <si>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</si>
  <si>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</si>
  <si>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</si>
  <si>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</si>
  <si>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</si>
  <si>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</si>
  <si>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</si>
  <si>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</si>
  <si>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</si>
  <si>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</si>
  <si>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</si>
  <si>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</si>
  <si>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</si>
  <si>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</si>
  <si>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</si>
  <si>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</si>
  <si>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</si>
  <si>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</si>
  <si>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</si>
  <si>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</si>
  <si>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</si>
  <si>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</si>
  <si>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</si>
  <si>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</si>
  <si>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</si>
  <si>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</si>
  <si>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</si>
  <si>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</si>
  <si>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</si>
  <si>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</si>
  <si>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</si>
  <si>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</si>
  <si>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</si>
  <si>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</si>
  <si>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</si>
  <si>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</si>
  <si>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</si>
  <si>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</si>
  <si>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</si>
  <si>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</si>
  <si>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</si>
  <si>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</si>
  <si>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</si>
  <si>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</si>
  <si>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</si>
  <si>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</si>
  <si>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</si>
  <si>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</si>
  <si>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</si>
  <si>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</si>
  <si>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</si>
  <si>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</si>
  <si>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</si>
  <si>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</si>
  <si>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</si>
  <si>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</si>
  <si>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</si>
  <si>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</si>
  <si>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</si>
  <si>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</si>
  <si>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</si>
  <si>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</si>
  <si>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</si>
  <si>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</si>
  <si>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</si>
  <si>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</si>
  <si>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</si>
  <si>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</si>
  <si>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</si>
  <si>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</si>
  <si>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</si>
  <si>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</si>
  <si>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</si>
  <si>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</si>
  <si>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</si>
  <si>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</si>
  <si>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</si>
  <si>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</si>
  <si>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</si>
  <si>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</si>
  <si>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</si>
  <si>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</si>
  <si>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</si>
  <si>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</si>
  <si>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</si>
  <si>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</si>
  <si>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</si>
  <si>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</si>
  <si>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</si>
  <si>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</si>
  <si>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</si>
  <si>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</si>
  <si>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</si>
  <si>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</si>
  <si>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</si>
  <si>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</si>
  <si>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</si>
  <si>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</si>
  <si>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</si>
  <si>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</si>
  <si>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</si>
  <si>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</si>
  <si>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</si>
  <si>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</si>
  <si>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</si>
  <si>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</si>
  <si>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</si>
  <si>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</si>
  <si>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</si>
  <si>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</si>
  <si>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</si>
  <si>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</si>
  <si>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</si>
  <si>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</si>
  <si>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</si>
  <si>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</si>
  <si>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</si>
  <si>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</si>
  <si>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</si>
  <si>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</si>
  <si>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</si>
  <si>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</si>
  <si>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</si>
  <si>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</si>
  <si>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</si>
  <si>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</si>
  <si>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</si>
  <si>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</si>
  <si>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</si>
  <si>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</si>
  <si>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</si>
  <si>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</si>
  <si>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</si>
  <si>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</si>
  <si>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</si>
  <si>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</si>
  <si>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</si>
  <si>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</si>
  <si>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</si>
  <si>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</si>
  <si>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</si>
  <si>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</si>
  <si>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</si>
  <si>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</si>
  <si>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</si>
  <si>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</si>
  <si>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</si>
  <si>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</si>
  <si>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</si>
  <si>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</si>
  <si>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</si>
  <si>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</si>
  <si>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</si>
  <si>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</si>
  <si>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</si>
  <si>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</si>
  <si>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</si>
  <si>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</si>
  <si>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</si>
  <si>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</si>
  <si>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</si>
  <si>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</si>
  <si>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</si>
  <si>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</si>
  <si>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</si>
  <si>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</si>
  <si>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</si>
  <si>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</si>
  <si>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</si>
  <si>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</si>
  <si>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</si>
  <si>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</si>
  <si>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</si>
  <si>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</si>
  <si>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</si>
  <si>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</si>
  <si>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</si>
  <si>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</si>
  <si>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</si>
  <si>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</si>
  <si>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</si>
  <si>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</si>
  <si>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</si>
  <si>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</si>
  <si>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</si>
  <si>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</si>
  <si>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</si>
  <si>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</si>
  <si>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</si>
  <si>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</si>
  <si>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</si>
  <si>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</si>
  <si>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</si>
  <si>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</si>
  <si>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</si>
  <si>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</si>
  <si>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</si>
  <si>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</si>
  <si>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</si>
  <si>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</si>
  <si>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</si>
  <si>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</si>
  <si>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</si>
  <si>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</si>
  <si>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</si>
  <si>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</si>
  <si>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</si>
  <si>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</si>
  <si>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</si>
  <si>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</si>
  <si>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</si>
  <si>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</si>
  <si>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</si>
  <si>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</si>
  <si>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</si>
  <si>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</si>
  <si>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</si>
  <si>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</si>
  <si>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</si>
  <si>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</si>
  <si>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</si>
  <si>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</si>
  <si>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</si>
  <si>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</si>
  <si>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</si>
  <si>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</si>
  <si>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</si>
  <si>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</si>
  <si>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</si>
  <si>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</si>
  <si>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</si>
  <si>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</si>
  <si>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</si>
  <si>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</si>
  <si>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</si>
  <si>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</si>
  <si>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</si>
  <si>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</si>
  <si>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</si>
  <si>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</si>
  <si>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</si>
  <si>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</si>
  <si>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</si>
  <si>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</si>
  <si>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</si>
  <si>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</si>
  <si>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</si>
  <si>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</si>
  <si>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</si>
  <si>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</si>
  <si>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</si>
  <si>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</si>
  <si>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</si>
  <si>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</si>
  <si>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</si>
  <si>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</si>
  <si>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</si>
  <si>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</si>
  <si>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</si>
  <si>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</si>
  <si>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</si>
  <si>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</si>
  <si>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</si>
  <si>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</si>
  <si>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</si>
  <si>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</si>
  <si>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</si>
  <si>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</si>
  <si>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</si>
  <si>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</si>
  <si>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</si>
  <si>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</si>
  <si>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</si>
  <si>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</si>
  <si>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</si>
  <si>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</si>
  <si>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</si>
  <si>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</si>
  <si>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</si>
  <si>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</si>
  <si>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</si>
  <si>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</si>
  <si>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</si>
  <si>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</si>
  <si>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</si>
  <si>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</si>
  <si>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</si>
  <si>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</si>
  <si>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</si>
  <si>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</si>
  <si>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</si>
  <si>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</si>
  <si>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</si>
  <si>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</si>
  <si>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</si>
  <si>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</si>
  <si>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</si>
  <si>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</si>
  <si>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</si>
  <si>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</si>
  <si>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</si>
  <si>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</si>
  <si>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</si>
  <si>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</si>
  <si>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</si>
  <si>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</si>
  <si>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</si>
  <si>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</si>
  <si>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</si>
  <si>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</si>
  <si>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</si>
  <si>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</si>
  <si>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</si>
  <si>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</si>
  <si>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</si>
  <si>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</si>
  <si>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</si>
  <si>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</si>
  <si>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</si>
  <si>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</si>
  <si>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</si>
  <si>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</si>
  <si>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</si>
  <si>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</si>
  <si>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</si>
  <si>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</si>
  <si>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</si>
  <si>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</si>
  <si>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</si>
  <si>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</si>
  <si>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</si>
  <si>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</si>
  <si>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</si>
  <si>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</si>
  <si>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</si>
  <si>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</si>
  <si>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</si>
  <si>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</si>
  <si>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</si>
  <si>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</si>
  <si>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</si>
  <si>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</si>
  <si>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</si>
  <si>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</si>
  <si>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</si>
  <si>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</si>
  <si>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</si>
  <si>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</si>
  <si>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</si>
  <si>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</si>
  <si>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</si>
  <si>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</si>
  <si>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</si>
  <si>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</si>
  <si>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</si>
  <si>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</si>
  <si>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</si>
  <si>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</si>
  <si>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</si>
  <si>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</si>
  <si>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</si>
  <si>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</si>
  <si>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</si>
  <si>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</si>
  <si>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</si>
  <si>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</si>
  <si>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</si>
  <si>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</si>
  <si>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</si>
  <si>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</si>
  <si>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</si>
  <si>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</si>
  <si>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</si>
  <si>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</si>
  <si>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</si>
  <si>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</si>
  <si>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</si>
  <si>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</si>
  <si>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</si>
  <si>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</si>
  <si>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</si>
  <si>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</si>
  <si>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</si>
  <si>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</si>
  <si>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</si>
  <si>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</si>
  <si>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</si>
  <si>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</si>
  <si>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</si>
  <si>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</si>
  <si>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</si>
  <si>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</si>
  <si>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</si>
  <si>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</si>
  <si>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</si>
  <si>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</si>
  <si>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</si>
  <si>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</si>
  <si>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</si>
  <si>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</si>
  <si>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</si>
  <si>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</si>
  <si>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</si>
  <si>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</si>
  <si>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</si>
  <si>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</si>
  <si>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</si>
  <si>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</si>
  <si>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</si>
  <si>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</si>
  <si>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</si>
  <si>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</si>
  <si>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</si>
  <si>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</si>
  <si>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</si>
  <si>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</si>
  <si>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</si>
  <si>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</si>
  <si>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</si>
  <si>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</si>
  <si>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</si>
  <si>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</si>
  <si>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</si>
  <si>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</si>
  <si>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</si>
  <si>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</si>
  <si>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</si>
  <si>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</si>
  <si>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</si>
  <si>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</si>
  <si>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</si>
  <si>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</si>
  <si>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</si>
  <si>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</si>
  <si>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</si>
  <si>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</si>
  <si>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</si>
  <si>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</si>
  <si>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</si>
  <si>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</si>
  <si>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</si>
  <si>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</si>
  <si>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</si>
  <si>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</si>
  <si>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</si>
  <si>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</si>
  <si>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</si>
  <si>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</si>
  <si>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</si>
  <si>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</si>
  <si>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</si>
  <si>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</si>
  <si>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</si>
  <si>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</si>
  <si>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</si>
  <si>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</si>
  <si>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</si>
  <si>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</si>
  <si>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</si>
  <si>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</si>
  <si>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</si>
  <si>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</si>
  <si>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</si>
  <si>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</si>
  <si>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</si>
  <si>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</si>
  <si>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</si>
  <si>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</si>
  <si>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</si>
  <si>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</si>
  <si>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</si>
  <si>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</si>
  <si>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</si>
  <si>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</si>
  <si>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</si>
  <si>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</si>
  <si>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</si>
  <si>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</si>
  <si>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</si>
  <si>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</si>
  <si>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</si>
  <si>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</si>
  <si>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</si>
  <si>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</si>
  <si>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</si>
  <si>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</si>
  <si>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</si>
  <si>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</si>
  <si>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</si>
  <si>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</si>
  <si>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</si>
  <si>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</si>
  <si>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</si>
  <si>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</si>
  <si>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</si>
  <si>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</si>
  <si>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</si>
  <si>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</si>
  <si>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</si>
  <si>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</si>
  <si>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</si>
  <si>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</si>
  <si>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</si>
  <si>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</si>
  <si>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</si>
  <si>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</si>
  <si>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</si>
  <si>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</si>
  <si>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</si>
  <si>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</si>
  <si>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</si>
  <si>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</si>
  <si>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</si>
  <si>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</si>
  <si>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</si>
  <si>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</si>
  <si>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</si>
  <si>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</si>
  <si>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</si>
  <si>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</si>
  <si>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</si>
  <si>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</si>
  <si>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</si>
  <si>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</si>
  <si>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</si>
  <si>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</si>
  <si>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</si>
  <si>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</si>
  <si>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</si>
  <si>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</si>
  <si>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</si>
  <si>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</si>
  <si>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</si>
  <si>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</si>
  <si>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</si>
  <si>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</si>
  <si>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</si>
  <si>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</si>
  <si>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</si>
  <si>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</si>
  <si>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</si>
  <si>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</si>
  <si>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</si>
  <si>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</si>
  <si>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</si>
  <si>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</si>
  <si>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</si>
  <si>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</si>
  <si>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</si>
  <si>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</si>
  <si>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</si>
  <si>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</si>
  <si>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</si>
  <si>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</si>
  <si>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</si>
  <si>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</si>
  <si>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</si>
  <si>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</si>
  <si>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</si>
  <si>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</si>
  <si>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</si>
  <si>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</si>
  <si>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</si>
  <si>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</si>
  <si>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</si>
  <si>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</si>
  <si>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</si>
  <si>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</si>
  <si>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</si>
  <si>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</si>
  <si>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</si>
  <si>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</si>
  <si>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</si>
  <si>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</si>
  <si>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</si>
  <si>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</si>
  <si>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</si>
  <si>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</si>
  <si>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</si>
  <si>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</si>
  <si>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</si>
  <si>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</si>
  <si>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</si>
  <si>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</si>
  <si>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</si>
  <si>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</si>
  <si>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</si>
  <si>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</si>
  <si>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</si>
  <si>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</si>
  <si>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</si>
  <si>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</si>
  <si>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</si>
  <si>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</si>
  <si>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</si>
  <si>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</si>
  <si>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</si>
  <si>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</si>
  <si>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</si>
  <si>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</si>
  <si>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</si>
  <si>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</si>
  <si>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</si>
  <si>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</si>
  <si>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</si>
  <si>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</si>
  <si>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</si>
  <si>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</si>
  <si>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</si>
  <si>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</si>
  <si>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</si>
  <si>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</si>
  <si>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</si>
  <si>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</si>
  <si>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</si>
  <si>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</si>
  <si>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</si>
  <si>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</si>
  <si>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</si>
  <si>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</si>
  <si>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</si>
  <si>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</si>
  <si>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</si>
  <si>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</si>
  <si>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</si>
  <si>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</si>
  <si>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</si>
  <si>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</si>
  <si>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</si>
  <si>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</si>
  <si>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</si>
  <si>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</si>
  <si>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</si>
  <si>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</si>
  <si>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</si>
  <si>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</si>
  <si>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</si>
  <si>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</si>
  <si>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</si>
  <si>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</si>
  <si>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</si>
  <si>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</si>
  <si>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</si>
  <si>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</si>
  <si>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</si>
  <si>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</si>
  <si>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</si>
  <si>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</si>
  <si>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</si>
  <si>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</si>
  <si>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</si>
  <si>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</si>
  <si>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</si>
  <si>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</si>
  <si>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</si>
  <si>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</si>
  <si>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</si>
  <si>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</si>
  <si>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</si>
  <si>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</si>
  <si>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</si>
  <si>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</si>
  <si>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</si>
  <si>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</si>
  <si>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</si>
  <si>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</si>
  <si>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</si>
  <si>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</si>
  <si>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</si>
  <si>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</si>
  <si>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</si>
  <si>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</si>
  <si>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</si>
  <si>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</si>
  <si>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</si>
  <si>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</si>
  <si>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</si>
  <si>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</si>
  <si>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</si>
  <si>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</si>
  <si>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</si>
  <si>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</si>
  <si>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</si>
  <si>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</si>
  <si>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</si>
  <si>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</si>
  <si>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</si>
  <si>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</si>
  <si>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</si>
  <si>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</si>
  <si>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</si>
  <si>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</si>
  <si>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</si>
  <si>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</si>
  <si>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</si>
  <si>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</si>
  <si>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</si>
  <si>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</si>
  <si>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</si>
  <si>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</si>
  <si>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</si>
  <si>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</si>
  <si>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</si>
  <si>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</si>
  <si>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</si>
  <si>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</si>
  <si>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</si>
  <si>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</si>
  <si>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</si>
  <si>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</si>
  <si>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</si>
  <si>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</si>
  <si>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</si>
  <si>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</si>
  <si>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</si>
  <si>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</si>
  <si>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</si>
  <si>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</si>
  <si>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</si>
  <si>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</si>
  <si>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</si>
  <si>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</si>
  <si>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</si>
  <si>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</si>
  <si>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</si>
  <si>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</si>
  <si>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</si>
  <si>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</si>
  <si>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</si>
  <si>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</si>
  <si>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</si>
  <si>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</si>
  <si>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</si>
  <si>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</si>
  <si>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</si>
  <si>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</si>
  <si>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</si>
  <si>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</si>
  <si>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</si>
  <si>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</si>
  <si>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</si>
  <si>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</si>
  <si>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</si>
  <si>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</si>
  <si>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</si>
  <si>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</si>
  <si>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</si>
  <si>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</si>
  <si>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</si>
  <si>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</si>
  <si>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</si>
  <si>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</si>
  <si>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</si>
  <si>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</si>
  <si>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</si>
  <si>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</si>
  <si>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</si>
  <si>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</si>
  <si>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</si>
  <si>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</si>
  <si>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</si>
  <si>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</si>
  <si>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</si>
  <si>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</si>
  <si>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</si>
  <si>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</si>
  <si>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</si>
  <si>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</si>
  <si>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</si>
  <si>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</si>
  <si>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</si>
  <si>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</si>
  <si>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</si>
  <si>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</si>
  <si>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</si>
  <si>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</si>
  <si>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</si>
  <si>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</si>
  <si>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</si>
  <si>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</si>
  <si>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</si>
  <si>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</si>
  <si>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</si>
  <si>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</si>
  <si>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</si>
  <si>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</si>
  <si>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</si>
  <si>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</si>
  <si>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</si>
  <si>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</si>
  <si>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</si>
  <si>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</si>
  <si>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</si>
  <si>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</si>
  <si>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</si>
  <si>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</si>
  <si>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</si>
  <si>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</si>
  <si>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</si>
  <si>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</si>
  <si>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</si>
  <si>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</si>
  <si>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</si>
  <si>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</si>
  <si>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</si>
  <si>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</si>
  <si>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</si>
  <si>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</si>
  <si>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</si>
  <si>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</si>
  <si>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</si>
  <si>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</si>
  <si>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</si>
  <si>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</si>
  <si>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</si>
  <si>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</si>
  <si>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</si>
  <si>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</si>
  <si>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</si>
  <si>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</si>
  <si>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</si>
  <si>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</si>
  <si>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</si>
  <si>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</si>
  <si>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</si>
  <si>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</si>
  <si>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</si>
  <si>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</si>
  <si>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</si>
  <si>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</si>
  <si>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</si>
  <si>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</si>
  <si>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</si>
  <si>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</si>
  <si>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</si>
  <si>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</si>
  <si>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</si>
  <si>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</si>
  <si>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</si>
  <si>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</si>
  <si>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</si>
  <si>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</si>
  <si>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</si>
  <si>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</si>
  <si>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</si>
  <si>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</si>
  <si>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</si>
  <si>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</si>
  <si>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</si>
  <si>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</si>
  <si>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</si>
  <si>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</si>
  <si>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</si>
  <si>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</si>
  <si>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</si>
  <si>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</si>
  <si>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</si>
  <si>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</si>
  <si>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</si>
  <si>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</si>
  <si>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</si>
  <si>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</si>
  <si>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</si>
  <si>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</si>
  <si>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</si>
  <si>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</si>
  <si>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</si>
  <si>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</si>
  <si>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</si>
  <si>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</si>
  <si>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</si>
  <si>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</si>
  <si>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</si>
  <si>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</si>
  <si>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</si>
  <si>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</si>
  <si>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</si>
  <si>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</si>
  <si>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</si>
  <si>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</si>
  <si>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</si>
  <si>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</si>
  <si>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</si>
  <si>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</si>
  <si>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</si>
  <si>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</si>
  <si>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</si>
  <si>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</si>
  <si>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</si>
  <si>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</si>
  <si>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</si>
  <si>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</si>
  <si>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</si>
  <si>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</si>
  <si>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</si>
  <si>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</si>
  <si>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</si>
  <si>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</si>
  <si>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</si>
  <si>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</si>
  <si>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</si>
  <si>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</si>
  <si>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</si>
  <si>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</si>
  <si>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</si>
  <si>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</si>
  <si>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</si>
  <si>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</si>
  <si>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</si>
  <si>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</si>
  <si>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</si>
  <si>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</si>
  <si>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</si>
  <si>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</si>
  <si>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</si>
  <si>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</si>
  <si>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</si>
  <si>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</si>
  <si>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</si>
  <si>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</si>
  <si>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</si>
  <si>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</si>
  <si>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</si>
  <si>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</si>
  <si>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</si>
  <si>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</si>
  <si>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</si>
  <si>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</si>
  <si>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</si>
  <si>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</si>
  <si>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</si>
  <si>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</si>
  <si>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</si>
  <si>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</si>
  <si>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</si>
  <si>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</si>
  <si>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</si>
  <si>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</si>
  <si>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</si>
  <si>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</si>
  <si>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</si>
  <si>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</si>
  <si>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</si>
  <si>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</si>
  <si>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</si>
  <si>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</si>
  <si>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</si>
  <si>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</si>
  <si>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</si>
  <si>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</si>
  <si>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</si>
  <si>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</si>
  <si>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</si>
  <si>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</si>
  <si>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</si>
  <si>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</si>
  <si>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</si>
  <si>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</si>
  <si>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</si>
  <si>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</si>
  <si>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</si>
  <si>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</si>
  <si>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</si>
  <si>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</si>
  <si>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</si>
  <si>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</si>
  <si>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</si>
  <si>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</si>
  <si>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</si>
  <si>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</si>
  <si>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</si>
  <si>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</si>
  <si>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</si>
  <si>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</si>
  <si>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</si>
  <si>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</si>
  <si>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</si>
  <si>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</si>
  <si>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</si>
  <si>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</si>
  <si>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</si>
  <si>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</si>
  <si>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</si>
  <si>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</si>
  <si>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</si>
  <si>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</si>
  <si>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</si>
  <si>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</si>
  <si>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</si>
  <si>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</si>
  <si>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</si>
  <si>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</si>
  <si>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</si>
  <si>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</si>
  <si>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</si>
  <si>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</si>
  <si>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</si>
  <si>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</si>
  <si>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</si>
  <si>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</si>
  <si>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</si>
  <si>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</si>
  <si>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</si>
  <si>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</si>
  <si>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</si>
  <si>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</si>
  <si>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</si>
  <si>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</si>
  <si>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</si>
  <si>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</si>
  <si>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</si>
  <si>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</si>
  <si>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</si>
  <si>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</si>
  <si>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</si>
  <si>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</si>
  <si>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</si>
  <si>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</si>
  <si>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</si>
  <si>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</si>
  <si>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</si>
  <si>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</si>
  <si>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</si>
  <si>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</si>
  <si>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</si>
  <si>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</si>
  <si>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</si>
  <si>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</si>
  <si>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</si>
  <si>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</si>
  <si>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</si>
  <si>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</si>
  <si>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</si>
  <si>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</si>
  <si>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</si>
  <si>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</si>
  <si>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</si>
  <si>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</si>
  <si>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</si>
  <si>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</si>
  <si>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</si>
  <si>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</si>
  <si>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</si>
  <si>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</si>
  <si>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</si>
  <si>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</si>
  <si>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</si>
  <si>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</si>
  <si>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</si>
  <si>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</si>
  <si>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</si>
  <si>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</si>
  <si>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</si>
  <si>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</si>
  <si>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</si>
  <si>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</si>
  <si>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</si>
  <si>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</si>
  <si>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</si>
  <si>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</si>
  <si>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</si>
  <si>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</si>
  <si>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</si>
  <si>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</si>
  <si>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</si>
  <si>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</si>
  <si>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</si>
  <si>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</si>
  <si>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</si>
  <si>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</si>
  <si>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</si>
  <si>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</si>
  <si>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</si>
  <si>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</si>
  <si>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</si>
  <si>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</si>
  <si>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</si>
  <si>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</si>
  <si>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</si>
  <si>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</si>
  <si>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</si>
  <si>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</si>
  <si>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</si>
  <si>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</si>
  <si>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</si>
  <si>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</si>
  <si>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</si>
  <si>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</si>
  <si>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</si>
  <si>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</si>
  <si>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</si>
  <si>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</si>
  <si>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</si>
  <si>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</si>
  <si>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</si>
  <si>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</si>
  <si>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</si>
  <si>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</si>
  <si>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</si>
  <si>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</si>
  <si>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</si>
  <si>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</si>
  <si>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</si>
  <si>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</si>
  <si>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</si>
  <si>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</si>
  <si>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</si>
  <si>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</si>
  <si>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</si>
  <si>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</si>
  <si>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</si>
  <si>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</si>
  <si>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</si>
  <si>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</si>
  <si>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</si>
  <si>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</si>
  <si>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</si>
  <si>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</si>
  <si>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</si>
  <si>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</si>
  <si>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</si>
  <si>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</si>
  <si>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</si>
  <si>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</si>
  <si>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</si>
  <si>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</si>
  <si>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</si>
  <si>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</si>
  <si>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</si>
  <si>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</si>
  <si>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</si>
  <si>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</si>
  <si>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</si>
  <si>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</si>
  <si>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</si>
  <si>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</si>
  <si>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</si>
  <si>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</si>
  <si>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</si>
  <si>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</si>
  <si>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</si>
  <si>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</si>
  <si>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</si>
  <si>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</si>
  <si>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</si>
  <si>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</si>
  <si>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</si>
  <si>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</si>
  <si>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</si>
  <si>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</si>
  <si>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</si>
  <si>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</si>
  <si>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</si>
  <si>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</si>
  <si>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</si>
  <si>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</si>
  <si>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</si>
  <si>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</si>
  <si>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</si>
  <si>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</si>
  <si>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</si>
  <si>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</si>
  <si>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</si>
  <si>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</si>
  <si>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</si>
  <si>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</si>
  <si>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</si>
  <si>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</si>
  <si>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</si>
  <si>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</si>
  <si>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</si>
  <si>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</si>
  <si>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</si>
  <si>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</si>
  <si>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</si>
  <si>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</si>
  <si>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</si>
  <si>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</si>
  <si>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</si>
  <si>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</si>
  <si>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</si>
  <si>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</si>
  <si>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</si>
  <si>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</si>
  <si>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</si>
  <si>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</si>
  <si>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</si>
  <si>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</si>
  <si>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</si>
  <si>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</si>
  <si>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</si>
  <si>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</si>
  <si>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</si>
  <si>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</si>
  <si>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</si>
  <si>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</si>
  <si>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</si>
  <si>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</si>
  <si>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</si>
  <si>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</si>
  <si>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</si>
  <si>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</si>
  <si>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</si>
  <si>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</si>
  <si>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</si>
  <si>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</si>
  <si>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</si>
  <si>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</si>
  <si>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</si>
  <si>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</si>
  <si>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</si>
  <si>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</si>
  <si>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</si>
  <si>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</si>
  <si>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</si>
  <si>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</si>
  <si>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</si>
  <si>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</si>
  <si>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</si>
  <si>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</si>
  <si>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</si>
  <si>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</si>
  <si>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</si>
  <si>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</si>
  <si>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</si>
  <si>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</si>
  <si>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</si>
  <si>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</si>
  <si>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</si>
  <si>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</si>
  <si>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</si>
  <si>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</si>
  <si>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</si>
  <si>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</si>
  <si>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</si>
  <si>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</si>
  <si>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</si>
  <si>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</si>
  <si>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</si>
  <si>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</si>
  <si>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</si>
  <si>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</si>
  <si>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</si>
  <si>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</si>
  <si>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</si>
  <si>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</si>
  <si>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</si>
  <si>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</si>
  <si>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</si>
  <si>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</si>
  <si>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</si>
  <si>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</si>
  <si>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</si>
  <si>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</si>
  <si>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</si>
  <si>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</si>
  <si>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</si>
  <si>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</si>
  <si>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</si>
  <si>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</si>
  <si>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</si>
  <si>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</si>
  <si>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</si>
  <si>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</si>
  <si>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</si>
  <si>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</si>
  <si>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</si>
  <si>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</si>
  <si>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</si>
  <si>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</si>
  <si>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</si>
  <si>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</si>
  <si>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</si>
  <si>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</si>
  <si>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</si>
  <si>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</si>
  <si>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</si>
  <si>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</si>
  <si>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</si>
  <si>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</si>
  <si>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</si>
  <si>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</si>
  <si>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</si>
  <si>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</si>
  <si>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</si>
  <si>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</si>
  <si>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</si>
  <si>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</si>
  <si>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</si>
  <si>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</si>
  <si>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</si>
  <si>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</si>
  <si>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</si>
  <si>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</si>
  <si>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</si>
  <si>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</si>
  <si>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</si>
  <si>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</si>
  <si>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</si>
  <si>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</si>
  <si>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</si>
  <si>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</si>
  <si>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</si>
  <si>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</si>
  <si>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</si>
  <si>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</si>
  <si>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</si>
  <si>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</si>
  <si>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</si>
  <si>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</si>
  <si>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</si>
  <si>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</si>
  <si>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</si>
  <si>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</si>
  <si>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</si>
  <si>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</si>
  <si>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</si>
  <si>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</si>
  <si>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</si>
  <si>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</si>
  <si>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</si>
  <si>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</si>
  <si>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</si>
  <si>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</si>
  <si>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</si>
  <si>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</si>
  <si>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</si>
  <si>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</si>
  <si>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</si>
  <si>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</si>
  <si>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</si>
  <si>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</si>
  <si>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</si>
  <si>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</si>
  <si>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</si>
  <si>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</si>
  <si>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</si>
  <si>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</si>
  <si>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</si>
  <si>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</si>
  <si>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</si>
  <si>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</si>
  <si>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</si>
  <si>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</si>
  <si>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</si>
  <si>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</si>
  <si>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</si>
  <si>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</si>
  <si>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</si>
  <si>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</si>
  <si>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</si>
  <si>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</si>
  <si>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</si>
  <si>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</si>
  <si>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</si>
  <si>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</si>
  <si>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</si>
  <si>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</si>
  <si>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</si>
  <si>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</si>
  <si>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</si>
  <si>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</si>
  <si>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</si>
  <si>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</si>
  <si>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</si>
  <si>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</si>
  <si>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</si>
  <si>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</si>
  <si>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</si>
  <si>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</si>
  <si>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</si>
  <si>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</si>
  <si>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</si>
  <si>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</si>
  <si>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</si>
  <si>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</si>
  <si>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</si>
  <si>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</si>
  <si>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</si>
  <si>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</si>
  <si>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</si>
  <si>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</si>
  <si>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</si>
  <si>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</si>
  <si>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</si>
  <si>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</si>
  <si>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</si>
  <si>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</si>
  <si>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</si>
  <si>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</si>
  <si>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</si>
  <si>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</si>
  <si>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</si>
  <si>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</si>
  <si>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</si>
  <si>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</si>
  <si>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</si>
  <si>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</si>
  <si>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</si>
  <si>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</si>
  <si>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</si>
  <si>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</si>
  <si>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</si>
  <si>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</si>
  <si>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</si>
  <si>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</si>
  <si>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</si>
  <si>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</si>
  <si>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</si>
  <si>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</si>
  <si>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</si>
  <si>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</si>
  <si>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</si>
  <si>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</si>
  <si>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</si>
  <si>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</si>
  <si>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</si>
  <si>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</si>
  <si>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</si>
  <si>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</si>
  <si>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</si>
  <si>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</si>
  <si>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</si>
  <si>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</si>
  <si>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</si>
  <si>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</si>
  <si>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</si>
  <si>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</si>
  <si>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</si>
  <si>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</si>
  <si>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</si>
  <si>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</si>
  <si>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</si>
  <si>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</si>
  <si>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</si>
  <si>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</si>
  <si>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</si>
  <si>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</si>
  <si>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</si>
  <si>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</si>
  <si>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</si>
  <si>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</si>
  <si>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</si>
  <si>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</si>
  <si>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</si>
  <si>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</si>
  <si>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</si>
  <si>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</si>
  <si>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</si>
  <si>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</si>
  <si>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</si>
  <si>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</si>
  <si>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</si>
  <si>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</si>
  <si>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</si>
  <si>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</si>
  <si>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</si>
  <si>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</si>
  <si>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</si>
  <si>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</si>
  <si>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</si>
  <si>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</si>
  <si>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</si>
  <si>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</si>
  <si>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</si>
  <si>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</si>
  <si>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</si>
  <si>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</si>
  <si>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</si>
  <si>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</si>
  <si>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</si>
  <si>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</si>
  <si>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</si>
  <si>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</si>
  <si>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</si>
  <si>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</si>
  <si>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</si>
  <si>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</si>
  <si>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</si>
  <si>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</si>
  <si>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</si>
  <si>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</si>
  <si>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</si>
  <si>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</si>
  <si>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</si>
  <si>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</si>
  <si>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</si>
  <si>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</si>
  <si>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</si>
  <si>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</si>
  <si>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</si>
  <si>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</si>
  <si>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</si>
  <si>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</si>
  <si>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</si>
  <si>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</si>
  <si>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</si>
  <si>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</si>
  <si>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</si>
  <si>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</si>
  <si>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</si>
  <si>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</si>
  <si>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</si>
  <si>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</si>
  <si>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</si>
  <si>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</si>
  <si>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</si>
  <si>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</si>
  <si>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</si>
  <si>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</si>
  <si>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</si>
  <si>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</si>
  <si>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</si>
  <si>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</si>
  <si>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</si>
  <si>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</si>
  <si>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</si>
  <si>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</si>
  <si>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</si>
  <si>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</si>
  <si>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</si>
  <si>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</si>
  <si>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</si>
  <si>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</si>
  <si>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</si>
  <si>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</si>
  <si>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</si>
  <si>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</si>
  <si>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</si>
  <si>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</si>
  <si>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</si>
  <si>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</si>
  <si>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</si>
  <si>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</si>
  <si>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</si>
  <si>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</si>
  <si>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</si>
  <si>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</si>
  <si>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</si>
  <si>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</si>
  <si>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</si>
  <si>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</si>
  <si>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</si>
  <si>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</si>
  <si>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</si>
  <si>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</si>
  <si>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</si>
  <si>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</si>
  <si>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</si>
  <si>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</si>
  <si>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</si>
  <si>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</si>
  <si>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</si>
  <si>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</si>
  <si>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</si>
  <si>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</si>
  <si>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</si>
  <si>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</si>
  <si>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</si>
  <si>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</si>
  <si>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</si>
  <si>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</si>
  <si>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</si>
  <si>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</si>
  <si>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</si>
  <si>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</si>
  <si>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</si>
  <si>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</si>
  <si>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</si>
  <si>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</si>
  <si>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</si>
  <si>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</si>
  <si>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</si>
  <si>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</si>
  <si>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</si>
  <si>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</si>
  <si>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</si>
  <si>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</si>
  <si>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</si>
  <si>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</si>
  <si>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</si>
  <si>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</si>
  <si>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</si>
  <si>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</si>
  <si>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</si>
  <si>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</si>
  <si>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</si>
  <si>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</si>
  <si>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</si>
  <si>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</si>
  <si>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</si>
  <si>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</si>
  <si>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</si>
  <si>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</si>
  <si>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</si>
  <si>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</si>
  <si>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</si>
  <si>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</si>
  <si>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</si>
  <si>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</si>
  <si>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</si>
  <si>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</si>
  <si>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</si>
  <si>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</si>
  <si>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</si>
  <si>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</si>
  <si>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</si>
  <si>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</si>
  <si>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</si>
  <si>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</si>
  <si>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</si>
  <si>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</si>
  <si>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</si>
  <si>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</si>
  <si>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</si>
  <si>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</si>
  <si>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</si>
  <si>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</si>
  <si>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</si>
  <si>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</si>
  <si>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</si>
  <si>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</si>
  <si>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</si>
  <si>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</si>
  <si>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</si>
  <si>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</si>
  <si>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</si>
  <si>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</si>
  <si>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</si>
  <si>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</si>
  <si>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</si>
  <si>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</si>
  <si>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</si>
  <si>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</si>
  <si>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</si>
  <si>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</si>
  <si>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</si>
  <si>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</si>
  <si>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</si>
  <si>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</si>
  <si>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</si>
  <si>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</si>
  <si>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</si>
  <si>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</si>
  <si>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</si>
  <si>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</si>
  <si>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</si>
  <si>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</si>
  <si>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</si>
  <si>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</si>
  <si>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</si>
  <si>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</si>
  <si>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</si>
  <si>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</si>
  <si>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</si>
  <si>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</si>
  <si>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</si>
  <si>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</si>
  <si>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</si>
  <si>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</si>
  <si>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</si>
  <si>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</si>
  <si>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</si>
  <si>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</si>
  <si>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</si>
  <si>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</si>
  <si>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</si>
  <si>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</si>
  <si>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</si>
  <si>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</si>
  <si>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</si>
  <si>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</si>
  <si>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</si>
  <si>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</si>
  <si>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</si>
  <si>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</si>
  <si>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</si>
  <si>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</si>
  <si>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</si>
  <si>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</si>
  <si>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</si>
  <si>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</si>
  <si>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</si>
  <si>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</si>
  <si>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</si>
  <si>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</si>
  <si>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</si>
  <si>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</si>
  <si>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</si>
  <si>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</si>
  <si>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</si>
  <si>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</si>
  <si>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</si>
  <si>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</si>
  <si>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</si>
  <si>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</si>
  <si>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</si>
  <si>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</si>
  <si>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</si>
  <si>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</si>
  <si>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</si>
  <si>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</si>
  <si>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</si>
  <si>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</si>
  <si>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</si>
  <si>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</si>
  <si>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</si>
  <si>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</si>
  <si>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</si>
  <si>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</si>
  <si>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</si>
  <si>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</si>
  <si>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</si>
  <si>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</si>
  <si>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</si>
  <si>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</si>
  <si>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</si>
  <si>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</si>
  <si>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</si>
  <si>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</si>
  <si>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</si>
  <si>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</si>
  <si>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</si>
  <si>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</si>
  <si>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</si>
  <si>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</si>
  <si>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</si>
  <si>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</si>
  <si>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</si>
  <si>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</si>
  <si>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</si>
  <si>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</si>
  <si>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</si>
  <si>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</si>
  <si>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</si>
  <si>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</si>
  <si>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</si>
  <si>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</si>
  <si>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</si>
  <si>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</si>
  <si>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</si>
  <si>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</si>
  <si>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</si>
  <si>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</si>
  <si>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</si>
  <si>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</si>
  <si>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</si>
  <si>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</si>
  <si>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</si>
  <si>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</si>
  <si>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</si>
  <si>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</si>
  <si>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</si>
  <si>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</si>
  <si>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</si>
  <si>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</si>
  <si>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</si>
  <si>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</si>
  <si>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</si>
  <si>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</si>
  <si>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</si>
  <si>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</si>
  <si>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</si>
  <si>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</si>
  <si>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</si>
  <si>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</si>
  <si>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</si>
  <si>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</si>
  <si>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</si>
  <si>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</si>
  <si>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</si>
  <si>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</si>
  <si>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</si>
  <si>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</si>
  <si>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</si>
  <si>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</si>
  <si>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</si>
  <si>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</si>
  <si>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</si>
  <si>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</si>
  <si>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</si>
  <si>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</si>
  <si>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</si>
  <si>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</si>
  <si>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</si>
  <si>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</si>
  <si>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</si>
  <si>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</si>
  <si>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</si>
  <si>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</si>
  <si>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</si>
  <si>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</si>
  <si>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</si>
  <si>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</si>
  <si>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</si>
  <si>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</si>
  <si>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</si>
  <si>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</si>
  <si>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</si>
  <si>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</si>
  <si>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</si>
  <si>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</si>
  <si>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</si>
  <si>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</si>
  <si>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</si>
  <si>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</si>
  <si>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</si>
  <si>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</si>
  <si>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</si>
  <si>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</si>
  <si>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</si>
  <si>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</si>
  <si>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</si>
  <si>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</si>
  <si>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</si>
  <si>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</si>
  <si>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</si>
  <si>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</si>
  <si>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</si>
  <si>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</si>
  <si>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</si>
  <si>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</si>
  <si>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</si>
  <si>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</si>
  <si>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</si>
  <si>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</si>
  <si>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</si>
  <si>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</si>
  <si>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</si>
  <si>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</si>
  <si>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</si>
  <si>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</si>
  <si>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</si>
  <si>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</si>
  <si>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</si>
  <si>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</si>
  <si>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</si>
  <si>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</si>
  <si>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</si>
  <si>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</si>
  <si>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</si>
  <si>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</si>
  <si>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</si>
  <si>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</si>
  <si>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</si>
  <si>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</si>
  <si>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</si>
  <si>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</si>
  <si>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</si>
  <si>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</si>
  <si>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</si>
  <si>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</si>
  <si>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</si>
  <si>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</si>
  <si>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</si>
  <si>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</si>
  <si>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</si>
  <si>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</si>
  <si>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</si>
  <si>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</si>
  <si>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</si>
  <si>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</si>
  <si>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</si>
  <si>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</si>
  <si>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</si>
  <si>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</si>
  <si>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</si>
  <si>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</si>
  <si>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</si>
  <si>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</si>
  <si>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</si>
  <si>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</si>
  <si>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</si>
  <si>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</si>
  <si>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</si>
  <si>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</si>
  <si>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</si>
  <si>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</si>
  <si>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</si>
  <si>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</si>
  <si>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</si>
  <si>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</si>
  <si>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</si>
  <si>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</si>
  <si>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</si>
  <si>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</si>
  <si>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</si>
  <si>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</si>
  <si>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</si>
  <si>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</si>
  <si>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</si>
  <si>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</si>
  <si>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</si>
  <si>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</si>
  <si>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</si>
  <si>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</si>
  <si>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</si>
  <si>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</si>
  <si>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</si>
  <si>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</si>
  <si>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</si>
  <si>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</si>
  <si>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</si>
  <si>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</si>
  <si>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</si>
  <si>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</si>
  <si>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</si>
  <si>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</si>
  <si>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</si>
  <si>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</si>
  <si>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</si>
  <si>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</si>
  <si>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</si>
  <si>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</si>
  <si>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</si>
  <si>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</si>
  <si>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</si>
  <si>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</si>
  <si>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</si>
  <si>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</si>
  <si>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</si>
  <si>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</si>
  <si>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</si>
  <si>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</si>
  <si>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</si>
  <si>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</si>
  <si>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</si>
  <si>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</si>
  <si>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</si>
  <si>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</si>
  <si>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</si>
  <si>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</si>
  <si>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</si>
  <si>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</si>
  <si>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</si>
  <si>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</si>
  <si>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</si>
  <si>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</si>
  <si>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</si>
  <si>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</si>
  <si>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</si>
  <si>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</si>
  <si>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</si>
  <si>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</si>
  <si>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</si>
  <si>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</si>
  <si>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</si>
  <si>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</si>
  <si>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</si>
  <si>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</si>
  <si>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</si>
  <si>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</si>
  <si>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</si>
  <si>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</si>
  <si>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</si>
  <si>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</si>
  <si>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</si>
  <si>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</si>
  <si>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</si>
  <si>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</si>
  <si>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</si>
  <si>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</si>
  <si>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</si>
  <si>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</si>
  <si>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</si>
  <si>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</si>
  <si>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</si>
  <si>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</si>
  <si>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</si>
  <si>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</si>
  <si>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</si>
  <si>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</si>
  <si>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</si>
  <si>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</si>
  <si>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</si>
  <si>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</si>
  <si>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</si>
  <si>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</si>
  <si>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</si>
  <si>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</si>
  <si>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</si>
  <si>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</si>
  <si>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</si>
  <si>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</si>
  <si>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</si>
  <si>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</si>
  <si>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</si>
  <si>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</si>
  <si>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</si>
  <si>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</si>
  <si>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</si>
  <si>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</si>
  <si>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</si>
  <si>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</si>
  <si>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</si>
  <si>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</si>
  <si>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</si>
  <si>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</si>
  <si>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</si>
  <si>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</si>
  <si>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</si>
  <si>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</si>
  <si>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</si>
  <si>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</si>
  <si>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</si>
  <si>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</si>
  <si>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</si>
  <si>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</si>
  <si>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</si>
  <si>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</si>
  <si>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</si>
  <si>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</si>
  <si>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</si>
  <si>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</si>
  <si>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</si>
  <si>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</si>
  <si>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</si>
  <si>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</si>
  <si>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</si>
  <si>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</si>
  <si>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</si>
  <si>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</si>
  <si>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</si>
  <si>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</si>
  <si>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</si>
  <si>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</si>
  <si>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</si>
  <si>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</si>
  <si>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</si>
  <si>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</si>
  <si>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</si>
  <si>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</si>
  <si>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</si>
  <si>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</si>
  <si>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</si>
  <si>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</si>
  <si>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</si>
  <si>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</si>
  <si>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</si>
  <si>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</si>
  <si>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</si>
  <si>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</si>
  <si>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</si>
  <si>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</si>
  <si>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</si>
  <si>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</si>
  <si>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</si>
  <si>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</si>
  <si>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</si>
  <si>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</si>
  <si>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</si>
  <si>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</si>
  <si>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</si>
  <si>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</si>
  <si>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</si>
  <si>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</si>
  <si>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</si>
  <si>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</si>
  <si>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</si>
  <si>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</si>
  <si>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</si>
  <si>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</si>
  <si>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</si>
  <si>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</si>
  <si>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</si>
  <si>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</si>
  <si>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</si>
  <si>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</si>
  <si>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</si>
  <si>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</si>
  <si>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</si>
  <si>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</si>
  <si>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</si>
  <si>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</si>
  <si>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</si>
  <si>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</si>
  <si>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</si>
  <si>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</si>
  <si>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</si>
  <si>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</si>
  <si>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</si>
  <si>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</si>
  <si>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</si>
  <si>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</si>
  <si>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</si>
  <si>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</si>
  <si>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</si>
  <si>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</si>
  <si>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</si>
  <si>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</si>
  <si>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</si>
  <si>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</si>
  <si>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</si>
  <si>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</si>
  <si>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</si>
  <si>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</si>
  <si>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</si>
  <si>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</si>
  <si>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</si>
  <si>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</si>
  <si>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</si>
  <si>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</si>
  <si>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</si>
  <si>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</si>
  <si>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</si>
  <si>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</si>
  <si>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</si>
  <si>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</si>
  <si>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</si>
  <si>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</si>
  <si>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</si>
  <si>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</si>
  <si>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</si>
  <si>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</si>
  <si>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</si>
  <si>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</si>
  <si>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</si>
  <si>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</si>
  <si>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</si>
  <si>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</si>
  <si>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</si>
  <si>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</si>
  <si>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</si>
  <si>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</si>
  <si>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</si>
  <si>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</si>
  <si>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</si>
  <si>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</si>
  <si>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</si>
  <si>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</si>
  <si>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</si>
  <si>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</si>
  <si>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</si>
  <si>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</si>
  <si>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</si>
  <si>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</si>
  <si>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</si>
  <si>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</si>
  <si>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</si>
  <si>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</si>
  <si>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</si>
  <si>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</si>
  <si>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</si>
  <si>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</si>
  <si>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</si>
  <si>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</si>
  <si>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</si>
  <si>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</si>
  <si>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</si>
  <si>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</si>
  <si>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</si>
  <si>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</si>
  <si>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</si>
  <si>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</si>
  <si>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</si>
  <si>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</si>
  <si>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</si>
  <si>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</si>
  <si>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</si>
  <si>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</si>
  <si>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</si>
  <si>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</si>
  <si>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</si>
  <si>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</si>
  <si>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</si>
  <si>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</si>
  <si>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</si>
  <si>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</si>
  <si>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</si>
  <si>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</si>
  <si>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</si>
  <si>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</si>
  <si>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</si>
  <si>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</si>
  <si>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</si>
  <si>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</si>
  <si>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</si>
  <si>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</si>
  <si>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</si>
  <si>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</si>
  <si>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</si>
  <si>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</si>
  <si>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</si>
  <si>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</si>
  <si>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</si>
  <si>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</si>
  <si>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</si>
  <si>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</si>
  <si>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</si>
  <si>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</si>
  <si>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</si>
  <si>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</si>
  <si>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</si>
  <si>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</si>
  <si>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</si>
  <si>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</si>
  <si>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</si>
  <si>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</si>
  <si>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</si>
  <si>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</si>
  <si>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</si>
  <si>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</si>
  <si>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</si>
  <si>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</si>
  <si>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</si>
  <si>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</si>
  <si>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</si>
  <si>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</si>
  <si>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</si>
  <si>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</si>
  <si>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</si>
  <si>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</si>
  <si>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</si>
  <si>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</si>
  <si>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</si>
  <si>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</si>
  <si>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</si>
  <si>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</si>
  <si>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</si>
  <si>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</si>
  <si>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</si>
  <si>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</si>
  <si>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</si>
  <si>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</si>
  <si>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</si>
  <si>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</si>
  <si>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</si>
  <si>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</si>
  <si>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</si>
  <si>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</si>
  <si>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</si>
  <si>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</si>
  <si>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</si>
  <si>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</si>
  <si>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</si>
  <si>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</si>
  <si>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</si>
  <si>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</si>
  <si>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</si>
  <si>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</si>
  <si>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</si>
  <si>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</si>
  <si>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</si>
  <si>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</si>
  <si>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</si>
  <si>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</si>
  <si>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</si>
  <si>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</si>
  <si>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</si>
  <si>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</si>
  <si>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</si>
  <si>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</si>
  <si>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</si>
  <si>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</si>
  <si>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</si>
  <si>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</si>
  <si>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</si>
  <si>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</si>
  <si>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</si>
  <si>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</si>
  <si>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</si>
  <si>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</si>
  <si>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</si>
  <si>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</si>
  <si>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</si>
  <si>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</si>
  <si>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</si>
  <si>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</si>
  <si>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</si>
  <si>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</si>
  <si>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</si>
  <si>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</si>
  <si>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</si>
  <si>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</si>
  <si>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</si>
  <si>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</si>
  <si>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</si>
  <si>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</si>
  <si>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</si>
  <si>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</si>
  <si>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</si>
  <si>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</si>
  <si>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</si>
  <si>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</si>
  <si>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</si>
  <si>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</si>
  <si>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</si>
  <si>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</si>
  <si>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</si>
  <si>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</si>
  <si>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</si>
  <si>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</si>
  <si>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</si>
  <si>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</si>
  <si>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</si>
  <si>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</si>
  <si>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</si>
  <si>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</si>
  <si>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</si>
  <si>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</si>
  <si>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</si>
  <si>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</si>
  <si>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</si>
  <si>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</si>
  <si>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</si>
  <si>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</si>
  <si>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</si>
  <si>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</si>
  <si>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</si>
  <si>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</si>
  <si>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</si>
  <si>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</si>
  <si>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</si>
  <si>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</si>
  <si>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</si>
  <si>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</si>
  <si>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</si>
  <si>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</si>
  <si>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</si>
  <si>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</si>
  <si>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</si>
  <si>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</si>
  <si>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</si>
  <si>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</si>
  <si>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</si>
  <si>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</si>
  <si>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</si>
  <si>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</si>
  <si>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</si>
  <si>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</si>
  <si>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</si>
  <si>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</si>
  <si>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</si>
  <si>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</si>
  <si>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</si>
  <si>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</si>
  <si>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</si>
  <si>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</si>
  <si>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</si>
  <si>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</si>
  <si>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</si>
  <si>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</si>
  <si>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</si>
  <si>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</si>
  <si>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</si>
  <si>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</si>
  <si>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</si>
  <si>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</si>
  <si>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</si>
  <si>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</si>
  <si>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</si>
  <si>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</si>
  <si>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</si>
  <si>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</si>
  <si>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</si>
  <si>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</si>
  <si>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</si>
  <si>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</si>
  <si>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</si>
  <si>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</si>
  <si>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</si>
  <si>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</si>
  <si>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</si>
  <si>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</si>
  <si>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</si>
  <si>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</si>
  <si>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</si>
  <si>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</si>
  <si>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</si>
  <si>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</si>
  <si>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</si>
  <si>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</si>
  <si>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</si>
  <si>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</si>
  <si>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</si>
  <si>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</si>
  <si>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</si>
  <si>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</si>
  <si>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</si>
  <si>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</si>
  <si>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</si>
  <si>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</si>
  <si>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</si>
  <si>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</si>
  <si>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</si>
  <si>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</si>
  <si>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</si>
  <si>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</si>
  <si>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</si>
  <si>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</si>
  <si>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</si>
  <si>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</si>
  <si>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</si>
  <si>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</si>
  <si>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</si>
  <si>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</si>
  <si>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</si>
  <si>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</si>
  <si>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</si>
  <si>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</si>
  <si>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</si>
  <si>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</si>
  <si>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</si>
  <si>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</si>
  <si>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</si>
  <si>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</si>
  <si>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</si>
  <si>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</si>
  <si>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</si>
  <si>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</si>
  <si>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</si>
  <si>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</si>
  <si>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</si>
  <si>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</si>
  <si>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</si>
  <si>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</si>
  <si>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</si>
  <si>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</si>
  <si>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</si>
  <si>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</si>
  <si>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</si>
  <si>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</si>
  <si>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</si>
  <si>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</si>
  <si>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</si>
  <si>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</si>
  <si>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</si>
  <si>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</si>
  <si>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</si>
  <si>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</si>
  <si>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</si>
  <si>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</si>
  <si>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</si>
  <si>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</si>
  <si>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</si>
  <si>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</si>
  <si>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</si>
  <si>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</si>
  <si>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</si>
  <si>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</si>
  <si>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</si>
  <si>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</si>
  <si>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</si>
  <si>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</si>
  <si>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</si>
  <si>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</si>
  <si>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</si>
  <si>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</si>
  <si>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</si>
  <si>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</si>
  <si>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</si>
  <si>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</si>
  <si>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</si>
  <si>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</si>
  <si>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</si>
  <si>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</si>
  <si>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</si>
  <si>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</si>
  <si>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</si>
  <si>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</si>
  <si>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</si>
  <si>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</si>
  <si>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</si>
  <si>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</si>
  <si>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</si>
  <si>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</si>
  <si>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</si>
  <si>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</si>
  <si>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</si>
  <si>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</si>
  <si>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</si>
  <si>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</si>
  <si>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</si>
  <si>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</si>
  <si>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</si>
  <si>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</si>
  <si>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</si>
  <si>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</si>
  <si>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</si>
  <si>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</si>
  <si>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</si>
  <si>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</si>
  <si>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</si>
  <si>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</si>
  <si>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</si>
  <si>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</si>
  <si>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</si>
  <si>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</si>
  <si>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</si>
  <si>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</si>
  <si>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</si>
  <si>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</si>
  <si>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</si>
  <si>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</si>
  <si>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</si>
  <si>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</si>
  <si>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</si>
  <si>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</si>
  <si>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</si>
  <si>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</si>
  <si>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</si>
  <si>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</si>
  <si>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</si>
  <si>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</si>
  <si>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</si>
  <si>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</si>
  <si>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</si>
  <si>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</si>
  <si>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</si>
  <si>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</si>
  <si>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</si>
  <si>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</si>
  <si>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</si>
  <si>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</si>
  <si>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</si>
  <si>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</si>
  <si>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</si>
  <si>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</si>
  <si>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</si>
  <si>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</si>
  <si>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</si>
  <si>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</si>
  <si>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</si>
  <si>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</si>
  <si>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</si>
  <si>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</si>
  <si>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</si>
  <si>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</si>
  <si>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</si>
  <si>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</si>
  <si>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</si>
  <si>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</si>
  <si>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</si>
  <si>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</si>
  <si>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</si>
  <si>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</si>
  <si>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</si>
  <si>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</si>
  <si>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</si>
  <si>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</si>
  <si>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</si>
  <si>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</si>
  <si>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</si>
  <si>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</si>
  <si>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</si>
  <si>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</si>
  <si>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</si>
  <si>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</si>
  <si>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</si>
  <si>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</si>
  <si>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</si>
  <si>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</si>
  <si>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</si>
  <si>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</si>
  <si>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</si>
  <si>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</si>
  <si>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</si>
  <si>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</si>
  <si>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</si>
  <si>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</si>
  <si>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</si>
  <si>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</si>
  <si>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</si>
  <si>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</si>
  <si>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</si>
  <si>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</si>
  <si>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</si>
  <si>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</si>
  <si>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</si>
  <si>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</si>
  <si>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</si>
  <si>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</si>
  <si>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</si>
  <si>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</si>
  <si>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</si>
  <si>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</si>
  <si>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</si>
  <si>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</si>
  <si>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</si>
  <si>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</si>
  <si>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</si>
  <si>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</si>
  <si>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</si>
  <si>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</si>
  <si>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</si>
  <si>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</si>
  <si>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</si>
  <si>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</si>
  <si>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</si>
  <si>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</si>
  <si>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</si>
  <si>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</si>
  <si>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</si>
  <si>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</si>
  <si>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</si>
  <si>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</si>
  <si>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</si>
  <si>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</si>
  <si>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</si>
  <si>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</si>
  <si>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</si>
  <si>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</si>
  <si>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</si>
  <si>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</si>
  <si>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</si>
  <si>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</si>
  <si>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</si>
  <si>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</si>
  <si>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</si>
  <si>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</si>
  <si>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</si>
  <si>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</si>
  <si>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</si>
  <si>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</si>
  <si>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</si>
  <si>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</si>
  <si>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</si>
  <si>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</si>
  <si>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</si>
  <si>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</si>
  <si>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</si>
  <si>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</si>
  <si>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</si>
  <si>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</si>
  <si>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</si>
  <si>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</si>
  <si>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</si>
  <si>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</si>
  <si>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</si>
  <si>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</si>
  <si>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</si>
  <si>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</si>
  <si>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</si>
  <si>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</si>
  <si>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</si>
  <si>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</si>
  <si>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</si>
  <si>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</si>
  <si>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</si>
  <si>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</si>
  <si>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</si>
  <si>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</si>
  <si>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</si>
  <si>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</si>
  <si>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</si>
  <si>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</si>
  <si>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</si>
  <si>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</si>
  <si>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</si>
  <si>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</si>
  <si>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</si>
  <si>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</si>
  <si>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</si>
  <si>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</si>
  <si>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</si>
  <si>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</si>
  <si>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</si>
  <si>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</si>
  <si>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</si>
  <si>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</si>
  <si>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</si>
  <si>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</si>
  <si>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</si>
  <si>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</si>
  <si>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</si>
  <si>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</si>
  <si>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</si>
  <si>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</si>
  <si>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</si>
  <si>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</si>
  <si>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</si>
  <si>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</si>
  <si>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</si>
  <si>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</si>
  <si>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</si>
  <si>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</si>
  <si>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</si>
  <si>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</si>
  <si>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</si>
  <si>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</si>
  <si>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</si>
  <si>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</si>
  <si>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</si>
  <si>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</si>
  <si>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</si>
  <si>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</si>
  <si>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</si>
  <si>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</si>
  <si>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</si>
  <si>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</si>
  <si>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</si>
  <si>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</si>
  <si>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</si>
  <si>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</si>
  <si>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</si>
  <si>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</si>
  <si>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</si>
  <si>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</si>
  <si>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</si>
  <si>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</si>
  <si>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</si>
  <si>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</si>
  <si>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</si>
  <si>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</si>
  <si>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</si>
  <si>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</si>
  <si>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</si>
  <si>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</si>
  <si>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</si>
  <si>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</si>
  <si>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</si>
  <si>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</si>
  <si>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</si>
  <si>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</si>
  <si>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</si>
  <si>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</si>
  <si>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</si>
  <si>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</si>
  <si>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</si>
  <si>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</si>
  <si>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</si>
  <si>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</si>
  <si>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</si>
  <si>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</si>
  <si>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</si>
  <si>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</si>
  <si>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</si>
  <si>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</si>
  <si>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</si>
  <si>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</si>
  <si>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</si>
  <si>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</si>
  <si>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</si>
  <si>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</si>
  <si>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</si>
  <si>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</si>
  <si>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</si>
  <si>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</si>
  <si>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</si>
  <si>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</si>
  <si>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</si>
  <si>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</si>
  <si>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</si>
  <si>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</si>
  <si>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</si>
  <si>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</si>
  <si>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</si>
  <si>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</si>
  <si>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</si>
  <si>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</si>
  <si>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</si>
  <si>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</si>
  <si>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</si>
  <si>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</si>
  <si>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</si>
  <si>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</si>
  <si>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</si>
  <si>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</si>
  <si>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</si>
  <si>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</si>
  <si>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</si>
  <si>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</si>
  <si>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</si>
  <si>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</si>
  <si>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</si>
  <si>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</si>
  <si>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</si>
  <si>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</si>
  <si>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</si>
  <si>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</si>
  <si>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</si>
  <si>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</si>
  <si>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</si>
  <si>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</si>
  <si>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</si>
  <si>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</si>
  <si>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</si>
  <si>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</si>
  <si>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</si>
  <si>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</si>
  <si>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</si>
  <si>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</si>
  <si>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</si>
  <si>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</si>
  <si>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</si>
  <si>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</si>
  <si>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</si>
  <si>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</si>
  <si>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</si>
  <si>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</si>
  <si>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</si>
  <si>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</si>
  <si>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</si>
  <si>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</si>
  <si>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</si>
  <si>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</si>
  <si>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</si>
  <si>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</si>
  <si>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</si>
  <si>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</si>
  <si>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</si>
  <si>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</si>
  <si>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</si>
  <si>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</si>
  <si>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</si>
  <si>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</si>
  <si>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</si>
  <si>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</si>
  <si>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</si>
  <si>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</si>
  <si>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</si>
  <si>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</si>
  <si>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</si>
  <si>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</si>
  <si>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</si>
  <si>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</si>
  <si>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</si>
  <si>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</si>
  <si>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</si>
  <si>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</si>
  <si>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</si>
  <si>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</si>
  <si>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</si>
  <si>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</si>
  <si>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</si>
  <si>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</si>
  <si>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</si>
  <si>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</si>
  <si>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</si>
  <si>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</si>
  <si>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</si>
  <si>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</si>
  <si>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</si>
  <si>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</si>
  <si>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</si>
  <si>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</si>
  <si>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</si>
  <si>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</si>
  <si>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</si>
  <si>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</si>
  <si>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</si>
  <si>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</si>
  <si>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</si>
  <si>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</si>
  <si>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</si>
  <si>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</si>
  <si>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</si>
  <si>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</si>
  <si>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</si>
  <si>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</si>
  <si>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</si>
  <si>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</si>
  <si>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</si>
  <si>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</si>
  <si>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</si>
  <si>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</si>
  <si>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</si>
  <si>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</si>
  <si>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</si>
  <si>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</si>
  <si>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</si>
  <si>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</si>
  <si>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</si>
  <si>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</si>
  <si>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</si>
  <si>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</si>
  <si>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</si>
  <si>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</si>
  <si>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</si>
  <si>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</si>
  <si>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</si>
  <si>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</si>
  <si>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</si>
  <si>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</si>
  <si>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</si>
  <si>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</si>
  <si>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</si>
  <si>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</si>
  <si>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</si>
  <si>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</si>
  <si>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</si>
  <si>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</si>
  <si>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</si>
  <si>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</si>
  <si>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</si>
  <si>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</si>
  <si>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</si>
  <si>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</si>
  <si>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</si>
  <si>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</si>
  <si>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</si>
  <si>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</si>
  <si>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</si>
  <si>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</si>
  <si>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</si>
  <si>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</si>
  <si>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</si>
  <si>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</si>
  <si>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</si>
  <si>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</si>
  <si>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</si>
  <si>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</si>
  <si>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</si>
  <si>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</si>
  <si>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</si>
  <si>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</si>
  <si>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</si>
  <si>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</si>
  <si>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</si>
  <si>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</si>
  <si>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</si>
  <si>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</si>
  <si>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</si>
  <si>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</si>
  <si>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</si>
  <si>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</si>
  <si>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</si>
  <si>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</si>
  <si>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</si>
  <si>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</si>
  <si>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</si>
  <si>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</si>
  <si>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</si>
  <si>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</si>
  <si>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</si>
  <si>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</si>
  <si>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</si>
  <si>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</si>
  <si>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</si>
  <si>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</si>
  <si>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</si>
  <si>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</si>
  <si>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</si>
  <si>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</si>
  <si>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</si>
  <si>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</si>
  <si>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</si>
  <si>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</si>
  <si>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</si>
  <si>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</si>
  <si>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</si>
  <si>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</si>
  <si>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</si>
  <si>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</si>
  <si>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</si>
  <si>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</si>
  <si>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</si>
  <si>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</si>
  <si>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</si>
  <si>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</si>
  <si>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</si>
  <si>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</si>
  <si>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</si>
  <si>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</si>
  <si>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</si>
  <si>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</si>
  <si>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</si>
  <si>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</si>
  <si>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</si>
  <si>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</si>
  <si>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</si>
  <si>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</si>
  <si>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</si>
  <si>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</si>
  <si>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</si>
  <si>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</si>
  <si>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</si>
  <si>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</si>
  <si>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</si>
  <si>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</si>
  <si>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</si>
  <si>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</si>
  <si>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</si>
  <si>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</si>
  <si>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</si>
  <si>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</si>
  <si>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</si>
  <si>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</si>
  <si>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</si>
  <si>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</si>
  <si>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</si>
  <si>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</si>
  <si>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</si>
  <si>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</si>
  <si>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</si>
  <si>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</si>
  <si>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</si>
  <si>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</si>
  <si>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</si>
  <si>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</si>
  <si>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</si>
  <si>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</si>
  <si>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</si>
  <si>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</si>
  <si>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</si>
  <si>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</si>
  <si>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</si>
  <si>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</si>
  <si>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</si>
  <si>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</si>
  <si>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</si>
  <si>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</si>
  <si>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</si>
  <si>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</si>
  <si>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</si>
  <si>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</si>
  <si>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</si>
  <si>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</si>
  <si>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</si>
  <si>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</si>
  <si>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</si>
  <si>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</si>
  <si>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</si>
  <si>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</si>
  <si>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</si>
  <si>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</si>
  <si>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</si>
  <si>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</si>
  <si>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</si>
  <si>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</si>
  <si>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</si>
  <si>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</si>
  <si>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</si>
  <si>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</si>
  <si>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</si>
  <si>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</si>
  <si>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</si>
  <si>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</si>
  <si>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</si>
  <si>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</si>
  <si>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</si>
  <si>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</si>
  <si>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</si>
  <si>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</si>
  <si>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</si>
  <si>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</si>
  <si>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</si>
  <si>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</si>
  <si>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</si>
  <si>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</si>
  <si>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</si>
  <si>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</si>
  <si>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</si>
  <si>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</si>
  <si>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</si>
  <si>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</si>
  <si>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</si>
  <si>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</si>
  <si>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</si>
  <si>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</si>
  <si>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</si>
  <si>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</si>
  <si>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</si>
  <si>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</si>
  <si>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</si>
  <si>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</si>
  <si>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</si>
  <si>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</si>
  <si>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</si>
  <si>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</si>
  <si>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</si>
  <si>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</si>
  <si>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</si>
  <si>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</si>
  <si>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</si>
  <si>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</si>
  <si>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</si>
  <si>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</si>
  <si>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</si>
  <si>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</si>
  <si>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</si>
  <si>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</si>
  <si>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</si>
  <si>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</si>
  <si>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</si>
  <si>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</si>
  <si>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</si>
  <si>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</si>
  <si>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</si>
  <si>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</si>
  <si>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</si>
  <si>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</si>
  <si>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</si>
  <si>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</si>
  <si>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</si>
  <si>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</si>
  <si>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</si>
  <si>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</si>
  <si>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</si>
  <si>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</si>
  <si>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</si>
  <si>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</si>
  <si>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</si>
  <si>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</si>
  <si>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</si>
  <si>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</si>
  <si>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</si>
  <si>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</si>
  <si>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</si>
  <si>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</si>
  <si>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</si>
  <si>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</si>
  <si>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</si>
  <si>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</si>
  <si>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</si>
  <si>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</si>
  <si>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</si>
  <si>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</si>
  <si>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</si>
  <si>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</si>
  <si>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</si>
  <si>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</si>
  <si>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</si>
  <si>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</si>
  <si>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</si>
  <si>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</si>
  <si>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</si>
  <si>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</si>
  <si>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</si>
  <si>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</si>
  <si>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</si>
  <si>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</si>
  <si>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</si>
  <si>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</si>
  <si>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</si>
  <si>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</si>
  <si>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</si>
  <si>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</si>
  <si>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</si>
  <si>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</si>
  <si>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</si>
  <si>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</si>
  <si>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</si>
  <si>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</si>
  <si>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</si>
  <si>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</si>
  <si>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</si>
  <si>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</si>
  <si>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</si>
  <si>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</si>
  <si>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</si>
  <si>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</si>
  <si>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</si>
  <si>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</si>
  <si>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</si>
  <si>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</si>
  <si>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</si>
  <si>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</si>
  <si>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</si>
  <si>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</si>
  <si>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</si>
  <si>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</si>
  <si>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</si>
  <si>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</si>
  <si>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</si>
  <si>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</si>
  <si>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</si>
  <si>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</si>
  <si>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</si>
  <si>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</si>
  <si>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</si>
  <si>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</si>
  <si>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</si>
  <si>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</si>
  <si>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</si>
  <si>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</si>
  <si>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</si>
  <si>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</si>
  <si>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</si>
  <si>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</si>
  <si>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</si>
  <si>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</si>
  <si>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</si>
  <si>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</si>
  <si>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</si>
  <si>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</si>
  <si>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</si>
  <si>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</si>
  <si>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</si>
  <si>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</si>
  <si>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</si>
  <si>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</si>
  <si>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</si>
  <si>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</si>
  <si>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</si>
  <si>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</si>
  <si>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</si>
  <si>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</si>
  <si>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</si>
  <si>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</si>
  <si>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</si>
  <si>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</si>
  <si>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</si>
  <si>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</si>
  <si>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</si>
  <si>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</si>
  <si>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</si>
  <si>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</si>
  <si>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</si>
  <si>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</si>
  <si>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</si>
  <si>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</si>
  <si>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</si>
  <si>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</si>
  <si>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</si>
  <si>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</si>
  <si>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</si>
  <si>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</si>
  <si>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</si>
  <si>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</si>
  <si>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</si>
  <si>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</si>
  <si>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</si>
  <si>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</si>
  <si>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</si>
  <si>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</si>
  <si>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</si>
  <si>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</si>
  <si>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</si>
  <si>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</si>
  <si>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</si>
  <si>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</si>
  <si>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</si>
  <si>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</si>
  <si>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</si>
  <si>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</si>
  <si>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</si>
  <si>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</si>
  <si>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</si>
  <si>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</si>
  <si>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</si>
  <si>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</si>
  <si>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</si>
  <si>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</si>
  <si>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</si>
  <si>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</si>
  <si>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</si>
  <si>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</si>
  <si>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</si>
  <si>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</si>
  <si>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</si>
  <si>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</si>
  <si>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</si>
  <si>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</si>
  <si>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</si>
  <si>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</si>
  <si>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</si>
  <si>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</si>
  <si>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</si>
  <si>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</si>
  <si>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</si>
  <si>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</si>
  <si>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</si>
  <si>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</si>
  <si>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</si>
  <si>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</si>
  <si>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</si>
  <si>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</si>
  <si>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</si>
  <si>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</si>
  <si>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</si>
  <si>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</si>
  <si>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</si>
  <si>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</si>
  <si>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</si>
  <si>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</si>
  <si>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</si>
  <si>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</si>
  <si>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</si>
  <si>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</si>
  <si>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</si>
  <si>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</si>
  <si>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</si>
  <si>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</si>
  <si>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</si>
  <si>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</si>
  <si>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</si>
  <si>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</si>
  <si>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</si>
  <si>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</si>
  <si>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</si>
  <si>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</si>
  <si>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</si>
  <si>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</si>
  <si>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</si>
  <si>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</si>
  <si>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</si>
  <si>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</si>
  <si>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</si>
  <si>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</si>
  <si>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</si>
  <si>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</si>
  <si>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</si>
  <si>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</si>
  <si>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</si>
  <si>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</si>
  <si>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</si>
  <si>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</si>
  <si>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</si>
  <si>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</si>
  <si>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</si>
  <si>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</si>
  <si>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</si>
  <si>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</si>
  <si>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</si>
  <si>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</si>
  <si>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</si>
  <si>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</si>
  <si>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</si>
  <si>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</si>
  <si>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</si>
  <si>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</si>
  <si>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</si>
  <si>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</si>
  <si>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</si>
  <si>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</si>
  <si>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</si>
  <si>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</si>
  <si>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</si>
  <si>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</si>
  <si>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</si>
  <si>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</si>
  <si>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</si>
  <si>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</si>
  <si>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</si>
  <si>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</si>
  <si>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</si>
  <si>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</si>
  <si>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</si>
  <si>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</si>
  <si>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</si>
  <si>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</si>
  <si>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</si>
  <si>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</si>
  <si>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</si>
  <si>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</si>
  <si>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</si>
  <si>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</si>
  <si>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</si>
  <si>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</si>
  <si>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</si>
  <si>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</si>
  <si>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</si>
  <si>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</si>
  <si>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</si>
  <si>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</si>
  <si>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</si>
  <si>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</si>
  <si>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</si>
  <si>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</si>
  <si>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</si>
  <si>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</si>
  <si>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</si>
  <si>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</si>
  <si>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</si>
  <si>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</si>
  <si>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</si>
  <si>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</si>
  <si>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</si>
  <si>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</si>
  <si>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</si>
  <si>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</si>
  <si>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</si>
  <si>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</si>
  <si>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</si>
  <si>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</si>
  <si>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</si>
  <si>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</si>
  <si>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</si>
  <si>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</si>
  <si>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</si>
  <si>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</si>
  <si>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</si>
  <si>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</si>
  <si>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</si>
  <si>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</si>
  <si>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</si>
  <si>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</si>
  <si>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</si>
  <si>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</si>
  <si>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</si>
  <si>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</si>
  <si>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</si>
  <si>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</si>
  <si>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</si>
  <si>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</si>
  <si>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</si>
  <si>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</si>
  <si>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</si>
  <si>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</si>
  <si>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</si>
  <si>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</si>
  <si>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</si>
  <si>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</si>
  <si>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</si>
  <si>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</si>
  <si>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</si>
  <si>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</si>
  <si>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</si>
  <si>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</si>
  <si>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</si>
  <si>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</si>
  <si>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</si>
  <si>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</si>
  <si>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</si>
  <si>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</si>
  <si>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</si>
  <si>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</si>
  <si>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</si>
  <si>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</si>
  <si>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</si>
  <si>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</si>
  <si>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</si>
  <si>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</si>
  <si>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</si>
  <si>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</si>
  <si>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</si>
  <si>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</si>
  <si>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</si>
  <si>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</si>
  <si>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</si>
  <si>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</si>
  <si>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</si>
  <si>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</si>
  <si>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</si>
  <si>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</si>
  <si>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</si>
  <si>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</si>
  <si>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</si>
  <si>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</si>
  <si>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</si>
  <si>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</si>
  <si>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</si>
  <si>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</si>
  <si>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</si>
  <si>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</si>
  <si>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</si>
  <si>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</si>
  <si>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</si>
  <si>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</si>
  <si>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</si>
  <si>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</si>
  <si>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</si>
  <si>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</si>
  <si>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</si>
  <si>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</si>
  <si>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</si>
  <si>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</si>
  <si>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</si>
  <si>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</si>
  <si>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</si>
  <si>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</si>
  <si>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</si>
  <si>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</si>
  <si>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</si>
  <si>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</si>
  <si>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</si>
  <si>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</si>
  <si>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</si>
  <si>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</si>
  <si>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</si>
  <si>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</si>
  <si>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</si>
  <si>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</si>
  <si>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</si>
  <si>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</si>
  <si>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</si>
  <si>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</si>
  <si>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</si>
  <si>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</si>
  <si>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</si>
  <si>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</si>
  <si>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</si>
  <si>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</si>
  <si>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</si>
  <si>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</si>
  <si>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</si>
  <si>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</si>
  <si>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</si>
  <si>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</si>
  <si>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</si>
  <si>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</si>
  <si>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</si>
  <si>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</si>
  <si>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</si>
  <si>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</si>
  <si>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</si>
  <si>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</si>
  <si>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</si>
  <si>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</si>
  <si>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</si>
  <si>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</si>
  <si>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</si>
  <si>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</si>
  <si>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</si>
  <si>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</si>
  <si>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</si>
  <si>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</si>
  <si>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</si>
  <si>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</si>
  <si>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</si>
  <si>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</si>
  <si>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</si>
  <si>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</si>
  <si>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</si>
  <si>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</si>
  <si>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</si>
  <si>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</si>
  <si>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</si>
  <si>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</si>
  <si>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</si>
  <si>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</si>
  <si>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</si>
  <si>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</si>
  <si>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</si>
  <si>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</si>
  <si>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</si>
  <si>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</si>
  <si>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</si>
  <si>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</si>
  <si>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</si>
  <si>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</si>
  <si>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</si>
  <si>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</si>
  <si>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</si>
  <si>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</si>
  <si>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</si>
  <si>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</si>
  <si>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</si>
  <si>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</si>
  <si>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</si>
  <si>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</si>
  <si>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</si>
  <si>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</si>
  <si>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</si>
  <si>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</si>
  <si>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</si>
  <si>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</si>
  <si>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</si>
  <si>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</si>
  <si>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</si>
  <si>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</si>
  <si>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</si>
  <si>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</si>
  <si>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</si>
  <si>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</si>
  <si>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</si>
  <si>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</si>
  <si>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</si>
  <si>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</si>
  <si>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</si>
  <si>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</si>
  <si>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</si>
  <si>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</si>
  <si>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</si>
  <si>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</si>
  <si>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</si>
  <si>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</si>
  <si>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</si>
  <si>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</si>
  <si>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</si>
  <si>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</si>
  <si>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</si>
  <si>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</si>
  <si>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</si>
  <si>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</si>
  <si>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</si>
  <si>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</si>
  <si>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</si>
  <si>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</si>
  <si>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</si>
  <si>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</si>
  <si>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</si>
  <si>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</si>
  <si>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</si>
  <si>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</si>
  <si>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</si>
  <si>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</si>
  <si>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</si>
  <si>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</si>
  <si>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</si>
  <si>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</si>
  <si>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</si>
  <si>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</si>
  <si>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</si>
  <si>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</si>
  <si>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</si>
  <si>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</si>
  <si>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</si>
  <si>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</si>
  <si>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</si>
  <si>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</si>
  <si>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</si>
  <si>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</si>
  <si>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</si>
  <si>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</si>
  <si>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</si>
  <si>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</si>
  <si>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</si>
  <si>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</si>
  <si>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</si>
  <si>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</si>
  <si>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</si>
  <si>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</si>
  <si>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</si>
  <si>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</si>
  <si>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</si>
  <si>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</si>
  <si>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</si>
  <si>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</si>
  <si>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</si>
  <si>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</si>
  <si>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</si>
  <si>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</si>
  <si>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</si>
  <si>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</si>
  <si>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</si>
  <si>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</si>
  <si>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</si>
  <si>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</si>
  <si>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</si>
  <si>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</si>
  <si>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</si>
  <si>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</si>
  <si>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</si>
  <si>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</si>
  <si>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</si>
  <si>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</si>
  <si>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</si>
  <si>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</si>
  <si>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</si>
  <si>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</si>
  <si>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</si>
  <si>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</si>
  <si>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</si>
  <si>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</si>
  <si>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</si>
  <si>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</si>
  <si>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</si>
  <si>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</si>
  <si>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</si>
  <si>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</si>
  <si>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</si>
  <si>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</si>
  <si>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</si>
  <si>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</si>
  <si>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</si>
  <si>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</si>
  <si>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</si>
  <si>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</si>
  <si>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</si>
  <si>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</si>
  <si>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</si>
  <si>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</si>
  <si>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</si>
  <si>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</si>
  <si>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</si>
  <si>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</si>
  <si>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</si>
  <si>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</si>
  <si>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</si>
  <si>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</si>
  <si>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</si>
  <si>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</si>
  <si>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</si>
  <si>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</si>
  <si>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</si>
  <si>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</si>
  <si>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</si>
  <si>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</si>
  <si>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</si>
  <si>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</si>
  <si>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</si>
  <si>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</si>
  <si>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</si>
  <si>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</si>
  <si>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</si>
  <si>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</si>
  <si>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</si>
  <si>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</si>
  <si>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</si>
  <si>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</si>
  <si>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</si>
  <si>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</si>
  <si>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</si>
  <si>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</si>
  <si>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</si>
  <si>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</si>
  <si>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</si>
  <si>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</si>
  <si>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</si>
  <si>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</si>
  <si>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</si>
  <si>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</si>
  <si>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</si>
  <si>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</si>
  <si>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</si>
  <si>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</si>
  <si>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</si>
  <si>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</si>
  <si>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</si>
  <si>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</si>
  <si>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</si>
  <si>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</si>
  <si>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</si>
  <si>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</si>
  <si>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</si>
  <si>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</si>
  <si>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</si>
  <si>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</si>
  <si>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</si>
  <si>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</si>
  <si>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</si>
  <si>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</si>
  <si>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</si>
  <si>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</si>
  <si>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</si>
  <si>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</si>
  <si>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</si>
  <si>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</si>
  <si>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</si>
  <si>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</si>
  <si>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</si>
  <si>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</si>
  <si>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</si>
  <si>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</si>
  <si>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</si>
  <si>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</si>
  <si>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</si>
  <si>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</si>
  <si>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</si>
  <si>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</si>
  <si>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</si>
  <si>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</si>
  <si>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</si>
  <si>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</si>
  <si>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</si>
  <si>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</si>
  <si>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</si>
  <si>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</si>
  <si>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</si>
  <si>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</si>
  <si>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</si>
  <si>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</si>
  <si>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</si>
  <si>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</si>
  <si>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</si>
  <si>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</si>
  <si>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</si>
  <si>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</si>
  <si>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</si>
  <si>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</si>
  <si>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</si>
  <si>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</si>
  <si>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</si>
  <si>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</si>
  <si>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</si>
  <si>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</si>
  <si>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</si>
  <si>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</si>
  <si>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</si>
  <si>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</si>
  <si>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</si>
  <si>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</si>
  <si>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</si>
  <si>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</si>
  <si>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</si>
  <si>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</si>
  <si>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</si>
  <si>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</si>
  <si>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</si>
  <si>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</si>
  <si>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</si>
  <si>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</si>
  <si>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</si>
  <si>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</si>
  <si>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</si>
  <si>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</si>
  <si>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</si>
  <si>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</si>
  <si>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</si>
  <si>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</si>
  <si>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</si>
  <si>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</si>
  <si>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</si>
  <si>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</si>
  <si>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</si>
  <si>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</si>
  <si>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</si>
  <si>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</si>
  <si>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</si>
  <si>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</si>
  <si>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</si>
  <si>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</si>
  <si>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</si>
  <si>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</si>
  <si>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</si>
  <si>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</si>
  <si>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</si>
  <si>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</si>
  <si>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</si>
  <si>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</si>
  <si>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</si>
  <si>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</si>
  <si>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</si>
  <si>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</si>
  <si>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</si>
  <si>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</si>
  <si>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</si>
  <si>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</si>
  <si>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</si>
  <si>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</si>
  <si>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</si>
  <si>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</si>
  <si>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</si>
  <si>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</si>
  <si>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</si>
  <si>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</si>
  <si>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</si>
  <si>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</si>
  <si>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</si>
  <si>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</si>
  <si>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</si>
  <si>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</si>
  <si>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</si>
  <si>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</si>
  <si>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</si>
  <si>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</si>
  <si>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</si>
  <si>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</si>
  <si>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</si>
  <si>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</si>
  <si>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</si>
  <si>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</si>
  <si>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</si>
  <si>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</si>
  <si>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</si>
  <si>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</si>
  <si>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</si>
  <si>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</si>
  <si>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</si>
  <si>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</si>
  <si>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</si>
  <si>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</si>
  <si>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</si>
  <si>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</si>
  <si>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</si>
  <si>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</si>
  <si>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</si>
  <si>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</si>
  <si>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</si>
  <si>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</si>
  <si>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</si>
  <si>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</si>
  <si>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</si>
  <si>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</si>
  <si>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</si>
  <si>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</si>
  <si>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</si>
  <si>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</si>
  <si>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</si>
  <si>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</si>
  <si>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</si>
  <si>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</si>
  <si>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</si>
  <si>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</si>
  <si>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</si>
  <si>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</si>
  <si>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</si>
  <si>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</si>
  <si>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</si>
  <si>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</si>
  <si>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</si>
  <si>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</si>
  <si>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</si>
  <si>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</si>
  <si>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</si>
  <si>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</si>
  <si>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</si>
  <si>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</si>
  <si>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</si>
  <si>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</si>
  <si>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</si>
  <si>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</si>
  <si>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</si>
  <si>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</si>
  <si>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</si>
  <si>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</si>
  <si>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</si>
  <si>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</si>
  <si>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</si>
  <si>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</si>
  <si>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</si>
  <si>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</si>
  <si>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</si>
  <si>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</si>
  <si>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</si>
  <si>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</si>
  <si>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</si>
  <si>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</si>
  <si>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</si>
  <si>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</si>
  <si>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</si>
  <si>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</si>
  <si>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</si>
  <si>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</si>
  <si>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</si>
  <si>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</si>
  <si>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</si>
  <si>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</si>
  <si>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</si>
  <si>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</si>
  <si>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</si>
  <si>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</si>
  <si>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</si>
  <si>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</si>
  <si>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</si>
  <si>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</si>
  <si>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</si>
  <si>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</si>
  <si>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</si>
  <si>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</si>
  <si>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</si>
  <si>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</si>
  <si>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</si>
  <si>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</si>
  <si>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</si>
  <si>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</si>
  <si>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</si>
  <si>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</si>
  <si>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</si>
  <si>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</si>
  <si>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</si>
  <si>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</si>
  <si>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</si>
  <si>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</si>
  <si>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</si>
  <si>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</si>
  <si>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</si>
  <si>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</si>
  <si>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</si>
  <si>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</si>
  <si>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</si>
  <si>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</si>
  <si>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</si>
  <si>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</si>
  <si>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</si>
  <si>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</si>
  <si>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</si>
  <si>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</si>
  <si>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</si>
  <si>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</si>
  <si>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</si>
  <si>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</si>
  <si>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</si>
  <si>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</si>
  <si>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</si>
  <si>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</si>
  <si>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</si>
  <si>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</si>
  <si>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</si>
  <si>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</si>
  <si>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</si>
  <si>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</si>
  <si>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</si>
  <si>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</si>
  <si>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</si>
  <si>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</si>
  <si>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</si>
  <si>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</si>
  <si>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</si>
  <si>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</si>
  <si>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</si>
  <si>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</si>
  <si>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</si>
  <si>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</si>
  <si>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</si>
  <si>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</si>
  <si>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</si>
  <si>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</si>
  <si>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</si>
  <si>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</si>
  <si>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</si>
  <si>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</si>
  <si>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</si>
  <si>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</si>
  <si>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</si>
  <si>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</si>
  <si>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</si>
  <si>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</si>
  <si>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</si>
  <si>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</si>
  <si>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</si>
  <si>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</si>
  <si>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</si>
  <si>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</si>
  <si>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</si>
  <si>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</si>
  <si>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</si>
  <si>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</si>
  <si>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</si>
  <si>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</si>
  <si>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</si>
  <si>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</si>
  <si>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</si>
  <si>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</si>
  <si>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</si>
  <si>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</si>
  <si>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</si>
  <si>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</si>
  <si>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</si>
  <si>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</si>
  <si>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</si>
  <si>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</si>
  <si>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</si>
  <si>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</si>
  <si>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</si>
  <si>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</si>
  <si>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</si>
  <si>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</si>
  <si>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</si>
  <si>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</si>
  <si>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</si>
  <si>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</si>
  <si>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</si>
  <si>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</si>
  <si>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</si>
  <si>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</si>
  <si>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</si>
  <si>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</si>
  <si>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</si>
  <si>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</si>
  <si>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</si>
  <si>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</si>
  <si>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</si>
  <si>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</si>
  <si>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</si>
  <si>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</si>
  <si>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</si>
  <si>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</si>
  <si>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</si>
  <si>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</si>
  <si>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</si>
  <si>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</si>
  <si>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</si>
  <si>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</si>
  <si>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</si>
  <si>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</si>
  <si>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</si>
  <si>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</si>
  <si>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</si>
  <si>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</si>
  <si>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</si>
  <si>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</si>
  <si>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</si>
  <si>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</si>
  <si>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</si>
  <si>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</si>
  <si>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</si>
  <si>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</si>
  <si>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</si>
  <si>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</si>
  <si>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</si>
  <si>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</si>
  <si>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</si>
  <si>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</si>
  <si>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</si>
  <si>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</si>
  <si>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</si>
  <si>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</si>
  <si>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</si>
  <si>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</si>
  <si>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</si>
  <si>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</si>
  <si>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</si>
  <si>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</si>
  <si>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</si>
  <si>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</si>
  <si>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</si>
  <si>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</si>
  <si>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</si>
  <si>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</si>
  <si>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</si>
  <si>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</si>
  <si>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</si>
  <si>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</si>
  <si>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</si>
  <si>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</si>
  <si>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</si>
  <si>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</si>
  <si>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</si>
  <si>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</si>
  <si>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</si>
  <si>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</si>
  <si>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</si>
  <si>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</si>
  <si>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</si>
  <si>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</si>
  <si>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</si>
  <si>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</si>
  <si>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</si>
  <si>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</si>
  <si>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</si>
  <si>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</si>
  <si>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</si>
  <si>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</si>
  <si>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</si>
  <si>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</si>
  <si>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</si>
  <si>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</si>
  <si>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</si>
  <si>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</si>
  <si>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</si>
  <si>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</si>
  <si>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</si>
  <si>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</si>
  <si>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</si>
  <si>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</si>
  <si>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</si>
  <si>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</si>
  <si>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</si>
  <si>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</si>
  <si>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</si>
  <si>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</si>
  <si>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</si>
  <si>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</si>
  <si>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</si>
  <si>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</si>
  <si>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</si>
  <si>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</si>
  <si>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</si>
  <si>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</si>
  <si>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</si>
  <si>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</si>
  <si>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</si>
  <si>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</si>
  <si>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</si>
  <si>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</si>
  <si>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</si>
  <si>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</si>
  <si>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</si>
  <si>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</si>
  <si>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</si>
  <si>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</si>
  <si>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</si>
  <si>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</si>
  <si>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</si>
  <si>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</si>
  <si>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</si>
  <si>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</si>
  <si>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</si>
  <si>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</si>
  <si>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</si>
  <si>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</si>
  <si>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</si>
  <si>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</si>
  <si>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</si>
  <si>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</si>
  <si>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</si>
  <si>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</si>
  <si>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</si>
  <si>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</si>
  <si>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</si>
  <si>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</si>
  <si>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</si>
  <si>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</si>
  <si>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</si>
  <si>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</si>
  <si>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</si>
  <si>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</si>
  <si>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</si>
  <si>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</si>
  <si>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</si>
  <si>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</si>
  <si>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</si>
  <si>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</si>
  <si>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</si>
  <si>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</si>
  <si>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</si>
  <si>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</si>
  <si>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</si>
  <si>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</si>
  <si>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</si>
  <si>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</si>
  <si>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</si>
  <si>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</si>
  <si>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</si>
  <si>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</si>
  <si>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</si>
  <si>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</si>
  <si>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</si>
  <si>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</si>
  <si>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</si>
  <si>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</si>
  <si>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</si>
  <si>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</si>
  <si>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</si>
  <si>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</si>
  <si>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</si>
  <si>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</si>
  <si>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</si>
  <si>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</si>
  <si>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</si>
  <si>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</si>
  <si>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</si>
  <si>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</si>
  <si>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</si>
  <si>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</si>
  <si>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</si>
  <si>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</si>
  <si>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</si>
  <si>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</si>
  <si>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</si>
  <si>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</si>
  <si>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</si>
  <si>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</si>
  <si>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</si>
  <si>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</si>
  <si>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</si>
  <si>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</si>
  <si>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</si>
  <si>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</si>
  <si>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</si>
  <si>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</si>
  <si>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</si>
  <si>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</si>
  <si>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</si>
  <si>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</si>
  <si>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</si>
  <si>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</si>
  <si>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</si>
  <si>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</si>
  <si>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</si>
  <si>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</si>
  <si>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</si>
  <si>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</si>
  <si>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</si>
  <si>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</si>
  <si>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</si>
  <si>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</si>
  <si>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</si>
  <si>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</si>
  <si>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</si>
  <si>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</si>
  <si>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</si>
  <si>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</si>
  <si>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</si>
  <si>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</si>
  <si>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</si>
  <si>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</si>
  <si>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</si>
  <si>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</si>
  <si>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</si>
  <si>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</si>
  <si>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</si>
  <si>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</si>
  <si>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</si>
  <si>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</si>
  <si>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</si>
  <si>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</si>
  <si>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</si>
  <si>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</si>
  <si>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</si>
  <si>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</si>
  <si>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</si>
  <si>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</si>
  <si>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</si>
  <si>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</si>
  <si>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</si>
  <si>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</si>
  <si>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</si>
  <si>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</si>
  <si>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</si>
  <si>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</si>
  <si>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</si>
  <si>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</si>
  <si>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</si>
  <si>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</si>
  <si>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</si>
  <si>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</si>
  <si>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</si>
  <si>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</si>
  <si>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</si>
  <si>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</si>
  <si>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</si>
  <si>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</si>
  <si>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</si>
  <si>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</si>
  <si>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</si>
  <si>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</si>
  <si>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</si>
  <si>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</si>
  <si>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</si>
  <si>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</si>
  <si>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</si>
  <si>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</si>
  <si>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</si>
  <si>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</si>
  <si>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</si>
  <si>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</si>
  <si>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</si>
  <si>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</si>
  <si>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</si>
  <si>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</si>
  <si>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</si>
  <si>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</si>
  <si>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</si>
  <si>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</si>
  <si>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</si>
  <si>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</si>
  <si>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</si>
  <si>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</si>
  <si>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</si>
  <si>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</si>
  <si>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</si>
  <si>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</si>
  <si>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</si>
  <si>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</si>
  <si>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</si>
  <si>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</si>
  <si>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</si>
  <si>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</si>
  <si>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</si>
  <si>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</si>
  <si>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</si>
  <si>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</si>
  <si>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</si>
  <si>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</si>
  <si>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</si>
  <si>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</si>
  <si>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</si>
  <si>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</si>
  <si>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</si>
  <si>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</si>
  <si>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</si>
  <si>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</si>
  <si>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</si>
  <si>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</si>
  <si>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</si>
  <si>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</si>
  <si>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</si>
  <si>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</si>
  <si>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</si>
  <si>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</si>
  <si>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</si>
  <si>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</si>
  <si>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</si>
  <si>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</si>
  <si>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</si>
  <si>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</si>
  <si>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</si>
  <si>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</si>
  <si>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</si>
  <si>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</si>
  <si>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</si>
  <si>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</si>
  <si>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</si>
  <si>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</si>
  <si>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</si>
  <si>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</si>
  <si>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</si>
  <si>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</si>
  <si>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</si>
  <si>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</si>
  <si>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</si>
  <si>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</si>
  <si>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</si>
  <si>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</si>
  <si>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</si>
  <si>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</si>
  <si>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</si>
  <si>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</si>
  <si>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</si>
  <si>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</si>
  <si>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</si>
  <si>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</si>
  <si>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</si>
  <si>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</si>
  <si>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</si>
  <si>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</si>
  <si>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</si>
  <si>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</si>
  <si>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</si>
  <si>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</si>
  <si>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</si>
  <si>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</si>
  <si>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</si>
  <si>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</si>
  <si>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</si>
  <si>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</si>
  <si>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</si>
  <si>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</si>
  <si>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</si>
  <si>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</si>
  <si>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</si>
  <si>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</si>
  <si>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</si>
  <si>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</si>
  <si>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</si>
  <si>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</si>
  <si>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</si>
  <si>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</si>
  <si>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</si>
  <si>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</si>
  <si>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</si>
  <si>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</si>
  <si>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</si>
  <si>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</si>
  <si>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</si>
  <si>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</si>
  <si>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</si>
  <si>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</si>
  <si>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</si>
  <si>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</si>
  <si>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</si>
  <si>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</si>
  <si>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</si>
  <si>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</si>
  <si>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</si>
  <si>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</si>
  <si>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</si>
  <si>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</si>
  <si>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</si>
  <si>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</si>
  <si>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</si>
  <si>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</si>
  <si>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</si>
  <si>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</si>
  <si>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</si>
  <si>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</si>
  <si>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</si>
  <si>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</si>
  <si>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</si>
  <si>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</si>
  <si>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</si>
  <si>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</si>
  <si>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</si>
  <si>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</si>
  <si>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</si>
  <si>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</si>
  <si>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</si>
  <si>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</si>
  <si>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</si>
  <si>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</si>
  <si>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</si>
  <si>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</si>
  <si>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</si>
  <si>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</si>
  <si>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</si>
  <si>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</si>
  <si>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</si>
  <si>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</si>
  <si>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</si>
  <si>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</si>
  <si>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</si>
  <si>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</si>
  <si>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</si>
  <si>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</si>
  <si>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</si>
  <si>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</si>
  <si>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</si>
  <si>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</si>
  <si>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</si>
  <si>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</si>
  <si>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</si>
  <si>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</si>
  <si>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</si>
  <si>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</si>
  <si>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</si>
  <si>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</si>
  <si>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</si>
  <si>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</si>
  <si>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</si>
  <si>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</si>
  <si>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</si>
  <si>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</si>
  <si>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</si>
  <si>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</si>
  <si>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</si>
  <si>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</si>
  <si>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</si>
  <si>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</si>
  <si>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</si>
  <si>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</si>
  <si>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</si>
  <si>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</si>
  <si>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</si>
  <si>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</si>
  <si>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</si>
  <si>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</si>
  <si>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</si>
  <si>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</si>
  <si>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</si>
  <si>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</si>
  <si>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</si>
  <si>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</si>
  <si>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</si>
  <si>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</si>
  <si>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</si>
  <si>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</si>
  <si>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</si>
  <si>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</si>
  <si>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</si>
  <si>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</si>
  <si>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</si>
  <si>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</si>
  <si>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</si>
  <si>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</si>
  <si>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</si>
  <si>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</si>
  <si>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</si>
  <si>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</si>
  <si>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</si>
  <si>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</si>
  <si>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</si>
  <si>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</si>
  <si>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</si>
  <si>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</si>
  <si>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</si>
  <si>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</si>
  <si>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</si>
  <si>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</si>
  <si>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</si>
  <si>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</si>
  <si>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</si>
  <si>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</si>
  <si>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</si>
  <si>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</si>
  <si>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</si>
  <si>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</si>
  <si>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</si>
  <si>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</si>
  <si>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</si>
  <si>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</si>
  <si>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</si>
  <si>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</si>
  <si>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</si>
  <si>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</si>
  <si>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</si>
  <si>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</si>
  <si>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</si>
  <si>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</si>
  <si>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</si>
  <si>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</si>
  <si>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</si>
  <si>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</si>
  <si>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</si>
  <si>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</si>
  <si>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</si>
  <si>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</si>
  <si>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</si>
  <si>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</si>
  <si>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</si>
  <si>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</si>
  <si>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</si>
  <si>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</si>
  <si>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</si>
  <si>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</si>
  <si>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</si>
  <si>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</si>
  <si>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</si>
  <si>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</si>
  <si>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</si>
  <si>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</si>
  <si>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</si>
  <si>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</si>
  <si>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</si>
  <si>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</si>
  <si>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</si>
  <si>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</si>
  <si>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</si>
  <si>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</si>
  <si>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</si>
  <si>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</si>
  <si>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</si>
  <si>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</si>
  <si>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</si>
  <si>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</si>
  <si>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</si>
  <si>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</si>
  <si>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</si>
  <si>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</si>
  <si>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</si>
  <si>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</si>
  <si>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</si>
  <si>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</si>
  <si>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</si>
  <si>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</si>
  <si>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</si>
  <si>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</si>
  <si>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</si>
  <si>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</si>
  <si>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</si>
  <si>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</si>
  <si>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</si>
  <si>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</si>
  <si>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</si>
  <si>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</si>
  <si>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</si>
  <si>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</si>
  <si>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</si>
  <si>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</si>
  <si>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</si>
  <si>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</si>
  <si>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</si>
  <si>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</si>
  <si>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</si>
  <si>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</si>
  <si>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</si>
  <si>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</si>
  <si>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</si>
  <si>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</si>
  <si>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</si>
  <si>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</si>
  <si>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</si>
  <si>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</si>
  <si>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</si>
  <si>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</si>
  <si>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</si>
  <si>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</si>
  <si>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</si>
  <si>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</si>
  <si>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</si>
  <si>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</si>
  <si>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</si>
  <si>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</si>
  <si>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</si>
  <si>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</si>
  <si>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</si>
  <si>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</si>
  <si>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</si>
  <si>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</si>
  <si>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</si>
  <si>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</si>
  <si>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</si>
  <si>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</si>
  <si>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</si>
  <si>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</si>
  <si>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</si>
  <si>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</si>
  <si>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</si>
  <si>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</si>
  <si>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</si>
  <si>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</si>
  <si>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</si>
  <si>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</si>
  <si>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</si>
  <si>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</si>
  <si>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</si>
  <si>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</si>
  <si>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</si>
  <si>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</si>
  <si>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</si>
  <si>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</si>
  <si>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</si>
  <si>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</si>
  <si>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</si>
  <si>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</si>
  <si>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</si>
  <si>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</si>
  <si>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</si>
  <si>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</si>
  <si>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</si>
  <si>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</si>
  <si>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</si>
  <si>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</si>
  <si>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</si>
  <si>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</si>
  <si>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</si>
  <si>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</si>
  <si>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</si>
  <si>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</si>
  <si>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</si>
  <si>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</si>
  <si>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</si>
  <si>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</si>
  <si>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</si>
  <si>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</si>
  <si>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</si>
  <si>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</si>
  <si>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</si>
  <si>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</si>
  <si>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</si>
  <si>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</si>
  <si>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</si>
  <si>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</si>
  <si>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</si>
  <si>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</si>
  <si>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</si>
  <si>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</si>
  <si>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</si>
  <si>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</si>
  <si>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</si>
  <si>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</si>
  <si>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</si>
  <si>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</si>
  <si>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</si>
  <si>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</si>
  <si>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</si>
  <si>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</si>
  <si>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</si>
  <si>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</si>
  <si>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</si>
  <si>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</si>
  <si>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</si>
  <si>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</si>
  <si>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</si>
  <si>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</si>
  <si>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</si>
  <si>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</si>
  <si>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</si>
  <si>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</si>
  <si>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</si>
  <si>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</si>
  <si>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</si>
  <si>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</si>
  <si>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</si>
  <si>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</si>
  <si>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</si>
  <si>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</si>
  <si>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</si>
  <si>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</si>
  <si>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</si>
  <si>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</si>
  <si>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</si>
  <si>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</si>
  <si>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</si>
  <si>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</si>
  <si>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</si>
  <si>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</si>
  <si>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</si>
  <si>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</si>
  <si>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</si>
  <si>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</si>
  <si>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</si>
  <si>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</si>
  <si>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</si>
  <si>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</si>
  <si>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</si>
  <si>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</si>
  <si>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</si>
  <si>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</si>
  <si>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</si>
  <si>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</si>
  <si>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</si>
  <si>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</si>
  <si>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</si>
  <si>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</si>
  <si>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</si>
  <si>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</si>
  <si>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</si>
  <si>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</si>
  <si>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</si>
  <si>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</si>
  <si>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</si>
  <si>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</si>
  <si>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</si>
  <si>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</si>
  <si>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</si>
  <si>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</si>
  <si>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</si>
  <si>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</si>
  <si>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</si>
  <si>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</si>
  <si>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</si>
  <si>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</si>
  <si>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</si>
  <si>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</si>
  <si>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</si>
  <si>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</si>
  <si>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</si>
  <si>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</si>
  <si>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</si>
  <si>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</si>
  <si>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</si>
  <si>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</si>
  <si>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</si>
  <si>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</si>
  <si>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</si>
  <si>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</si>
  <si>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</si>
  <si>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</si>
  <si>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</si>
  <si>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</si>
  <si>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</si>
  <si>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</si>
  <si>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</si>
  <si>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</si>
  <si>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</si>
  <si>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</si>
  <si>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</si>
  <si>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</si>
  <si>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</si>
  <si>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</si>
  <si>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</si>
  <si>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</si>
  <si>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</si>
  <si>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</si>
  <si>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</si>
  <si>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</si>
  <si>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</si>
  <si>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</si>
  <si>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</si>
  <si>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</si>
  <si>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</si>
  <si>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</si>
  <si>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</si>
  <si>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</si>
  <si>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</si>
  <si>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</si>
  <si>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</si>
  <si>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</si>
  <si>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</si>
  <si>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</si>
  <si>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</si>
  <si>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</si>
  <si>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</si>
  <si>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</si>
  <si>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</si>
  <si>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</si>
  <si>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</si>
  <si>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</si>
  <si>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</si>
  <si>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</si>
  <si>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</si>
  <si>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</si>
  <si>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</si>
  <si>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</si>
  <si>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</si>
  <si>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</si>
  <si>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</si>
  <si>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</si>
  <si>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</si>
  <si>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</si>
  <si>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</si>
  <si>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</si>
  <si>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</si>
  <si>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</si>
  <si>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</si>
  <si>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</si>
  <si>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</si>
  <si>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</si>
  <si>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</si>
  <si>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</si>
  <si>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</si>
  <si>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</si>
  <si>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</si>
  <si>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</si>
  <si>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</si>
  <si>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</si>
  <si>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</si>
  <si>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</si>
  <si>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</si>
  <si>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</si>
  <si>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</si>
  <si>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</si>
  <si>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</si>
  <si>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</si>
  <si>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</si>
  <si>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</si>
  <si>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</si>
  <si>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</si>
  <si>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</si>
  <si>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</si>
  <si>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</si>
  <si>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</si>
  <si>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</si>
  <si>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</si>
  <si>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</si>
  <si>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</si>
  <si>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</si>
  <si>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</si>
  <si>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</si>
  <si>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</si>
  <si>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</si>
  <si>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</si>
  <si>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</si>
  <si>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</si>
  <si>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</si>
  <si>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</si>
  <si>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</si>
  <si>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</si>
  <si>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</si>
  <si>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</si>
  <si>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</si>
  <si>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</si>
  <si>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</si>
  <si>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</si>
  <si>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</si>
  <si>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</si>
  <si>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</si>
  <si>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</si>
  <si>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</si>
  <si>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</si>
  <si>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</si>
  <si>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</si>
  <si>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</si>
  <si>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</si>
  <si>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</si>
  <si>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</si>
  <si>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</si>
  <si>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</si>
  <si>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</si>
  <si>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</si>
  <si>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</si>
  <si>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</si>
  <si>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</si>
  <si>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</si>
  <si>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</si>
  <si>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</si>
  <si>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</si>
  <si>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</si>
  <si>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</si>
  <si>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</si>
  <si>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</si>
  <si>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</si>
  <si>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</si>
  <si>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</si>
  <si>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</si>
  <si>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</si>
  <si>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</si>
  <si>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</si>
  <si>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</si>
  <si>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</si>
  <si>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</si>
  <si>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</si>
  <si>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</si>
  <si>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</si>
  <si>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</si>
  <si>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</si>
  <si>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</si>
  <si>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</si>
  <si>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</si>
  <si>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</si>
  <si>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</si>
  <si>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</si>
  <si>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</si>
  <si>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</si>
  <si>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</si>
  <si>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</si>
  <si>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</si>
  <si>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</si>
  <si>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</si>
  <si>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</si>
  <si>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</si>
  <si>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</si>
  <si>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</si>
  <si>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</si>
  <si>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</si>
  <si>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</si>
  <si>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</si>
  <si>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</si>
  <si>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</si>
  <si>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</si>
  <si>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</si>
  <si>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</si>
  <si>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</si>
  <si>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</si>
  <si>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</si>
  <si>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</si>
  <si>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</si>
  <si>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</si>
  <si>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</si>
  <si>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</si>
  <si>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</si>
  <si>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</si>
  <si>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</si>
  <si>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</si>
  <si>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</si>
  <si>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</si>
  <si>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</si>
  <si>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</si>
  <si>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</si>
  <si>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</si>
  <si>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</si>
  <si>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</si>
  <si>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</si>
  <si>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</si>
  <si>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</si>
  <si>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</si>
  <si>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</si>
  <si>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</si>
  <si>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</si>
  <si>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</si>
  <si>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</si>
  <si>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</si>
  <si>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</si>
  <si>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</si>
  <si>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</si>
  <si>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</si>
  <si>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</si>
  <si>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</si>
  <si>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</si>
  <si>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</si>
  <si>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</si>
  <si>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</si>
  <si>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</si>
  <si>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</si>
  <si>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</si>
  <si>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</si>
  <si>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</si>
  <si>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</si>
  <si>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</si>
  <si>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</si>
  <si>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</si>
  <si>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</si>
  <si>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</si>
  <si>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</si>
  <si>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</si>
  <si>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</si>
  <si>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</si>
  <si>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</si>
  <si>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</si>
  <si>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</si>
  <si>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</si>
  <si>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</si>
  <si>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</si>
  <si>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</si>
  <si>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</si>
  <si>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</si>
  <si>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</si>
  <si>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</si>
  <si>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</si>
  <si>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</si>
  <si>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</si>
  <si>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</si>
  <si>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</si>
  <si>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</si>
  <si>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</si>
  <si>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</si>
  <si>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</si>
  <si>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</si>
  <si>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</si>
  <si>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</si>
  <si>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</si>
  <si>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</si>
  <si>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</si>
  <si>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</si>
  <si>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</si>
  <si>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</si>
  <si>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</si>
  <si>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</si>
  <si>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</si>
  <si>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</si>
  <si>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</si>
  <si>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</si>
  <si>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</si>
  <si>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</si>
  <si>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</si>
  <si>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</si>
  <si>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</si>
  <si>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</si>
  <si>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</si>
  <si>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</si>
  <si>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</si>
  <si>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</si>
  <si>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</si>
  <si>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</si>
  <si>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</si>
  <si>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</si>
  <si>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</si>
  <si>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</si>
  <si>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</si>
  <si>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</si>
  <si>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</si>
  <si>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</si>
  <si>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</si>
  <si>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</si>
  <si>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</si>
  <si>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</si>
  <si>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</si>
  <si>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</si>
  <si>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</si>
  <si>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</si>
  <si>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</si>
  <si>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</si>
  <si>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</si>
  <si>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</si>
  <si>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</si>
  <si>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</si>
  <si>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</si>
  <si>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</si>
  <si>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</si>
  <si>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</si>
  <si>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</si>
  <si>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</si>
  <si>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</si>
  <si>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</si>
  <si>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</si>
  <si>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</si>
  <si>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</si>
  <si>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</si>
  <si>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</si>
  <si>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</si>
  <si>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</si>
  <si>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</si>
  <si>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</si>
  <si>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</si>
  <si>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</si>
  <si>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</si>
  <si>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</si>
  <si>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</si>
  <si>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</si>
  <si>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</si>
  <si>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</si>
  <si>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</si>
  <si>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</si>
  <si>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</si>
  <si>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</si>
  <si>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</si>
  <si>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</si>
  <si>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</si>
  <si>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</si>
  <si>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</si>
  <si>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</si>
  <si>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</si>
  <si>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</si>
  <si>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</si>
  <si>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</si>
  <si>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</si>
  <si>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</si>
  <si>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</si>
  <si>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</si>
  <si>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</si>
  <si>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</si>
  <si>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</si>
  <si>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</si>
  <si>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</si>
  <si>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</si>
  <si>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</si>
  <si>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</si>
  <si>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</si>
  <si>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</si>
  <si>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</si>
  <si>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</si>
  <si>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</si>
  <si>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</si>
  <si>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</si>
  <si>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</si>
  <si>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</si>
  <si>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</si>
  <si>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</si>
  <si>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</si>
  <si>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</si>
  <si>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</si>
  <si>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</si>
  <si>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</si>
  <si>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</si>
  <si>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</si>
  <si>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</si>
  <si>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</si>
  <si>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</si>
  <si>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</si>
  <si>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</si>
  <si>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</si>
  <si>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</si>
  <si>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</si>
  <si>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</si>
  <si>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</si>
  <si>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</si>
  <si>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</si>
  <si>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</si>
  <si>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</si>
  <si>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</si>
  <si>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</si>
  <si>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</si>
  <si>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</si>
  <si>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</si>
  <si>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</si>
  <si>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</si>
  <si>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</si>
  <si>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</si>
  <si>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</si>
  <si>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</si>
  <si>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</si>
  <si>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</si>
  <si>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</si>
  <si>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</si>
  <si>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</si>
  <si>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</si>
  <si>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</si>
  <si>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</si>
  <si>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</si>
  <si>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</si>
  <si>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</si>
  <si>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</si>
  <si>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</si>
  <si>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</si>
  <si>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</si>
  <si>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</si>
  <si>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</si>
  <si>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</si>
  <si>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</si>
  <si>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</si>
  <si>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</si>
  <si>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</si>
  <si>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</si>
  <si>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</si>
  <si>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</si>
  <si>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</si>
  <si>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</si>
  <si>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</si>
  <si>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</si>
  <si>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</si>
  <si>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</si>
  <si>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</si>
  <si>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</si>
  <si>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</si>
  <si>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</si>
  <si>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</si>
  <si>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</si>
  <si>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</si>
  <si>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</si>
  <si>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</si>
  <si>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</si>
  <si>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</si>
  <si>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</si>
  <si>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</si>
  <si>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</si>
  <si>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</si>
  <si>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</si>
  <si>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</si>
  <si>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</si>
  <si>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</si>
  <si>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</si>
  <si>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</si>
  <si>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</si>
  <si>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</si>
  <si>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</si>
  <si>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</si>
  <si>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</si>
  <si>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</si>
  <si>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</si>
  <si>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</si>
  <si>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</si>
  <si>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</si>
  <si>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</si>
  <si>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</si>
  <si>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</si>
  <si>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</si>
  <si>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</si>
  <si>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</si>
  <si>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</si>
  <si>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</si>
  <si>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</si>
  <si>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</si>
  <si>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</si>
  <si>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</si>
  <si>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</si>
  <si>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</si>
  <si>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</si>
  <si>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</si>
  <si>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</si>
  <si>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</si>
  <si>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</si>
  <si>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</si>
  <si>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</si>
  <si>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</si>
  <si>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</si>
  <si>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</si>
  <si>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</si>
  <si>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</si>
  <si>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</si>
  <si>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</si>
  <si>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</si>
  <si>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</si>
  <si>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</si>
  <si>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</si>
  <si>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</si>
  <si>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</si>
  <si>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</si>
  <si>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</si>
  <si>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</si>
  <si>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</si>
  <si>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</si>
  <si>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</si>
  <si>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</si>
  <si>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</si>
  <si>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</si>
  <si>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</si>
  <si>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</si>
  <si>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</si>
  <si>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</si>
  <si>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</si>
  <si>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</si>
  <si>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</si>
  <si>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</si>
  <si>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</si>
  <si>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</si>
  <si>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</si>
  <si>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</si>
  <si>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</si>
  <si>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</si>
  <si>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</si>
  <si>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</si>
  <si>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</si>
  <si>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</si>
  <si>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</si>
  <si>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</si>
  <si>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</si>
  <si>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</si>
  <si>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</si>
  <si>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</si>
  <si>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</si>
  <si>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</si>
  <si>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</si>
  <si>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</si>
  <si>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</si>
  <si>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</si>
  <si>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</si>
  <si>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</si>
  <si>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</si>
  <si>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</si>
  <si>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</si>
  <si>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</si>
  <si>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</si>
  <si>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</si>
  <si>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</si>
  <si>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</si>
  <si>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</si>
  <si>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</si>
  <si>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</si>
  <si>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</si>
  <si>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</si>
  <si>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</si>
  <si>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</si>
  <si>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</si>
  <si>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</si>
  <si>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</si>
  <si>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</si>
  <si>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</si>
  <si>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</si>
  <si>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</si>
  <si>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</si>
  <si>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</si>
  <si>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</si>
  <si>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</si>
  <si>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</si>
  <si>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</si>
  <si>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</si>
  <si>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</si>
  <si>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</si>
  <si>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</si>
  <si>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</si>
  <si>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</si>
  <si>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</si>
  <si>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</si>
  <si>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</si>
  <si>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</si>
  <si>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</si>
  <si>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</si>
  <si>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</si>
  <si>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</si>
  <si>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</si>
  <si>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</si>
  <si>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</si>
  <si>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</si>
  <si>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</si>
  <si>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</si>
  <si>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</si>
  <si>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</si>
  <si>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</si>
  <si>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</si>
  <si>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</si>
  <si>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</si>
  <si>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</si>
  <si>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</si>
  <si>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</si>
  <si>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</si>
  <si>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</si>
  <si>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</si>
  <si>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</si>
  <si>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</si>
  <si>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</si>
  <si>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</si>
  <si>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</si>
  <si>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</si>
  <si>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</si>
  <si>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</si>
  <si>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</si>
  <si>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</si>
  <si>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</si>
  <si>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</si>
  <si>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</si>
  <si>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</si>
  <si>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</si>
  <si>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</si>
  <si>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</si>
  <si>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</si>
  <si>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</si>
  <si>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</si>
  <si>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</si>
  <si>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</si>
  <si>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</si>
  <si>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</si>
  <si>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</si>
  <si>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</si>
  <si>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</si>
  <si>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</si>
  <si>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</si>
  <si>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</si>
  <si>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</si>
  <si>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</si>
  <si>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</si>
  <si>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</si>
  <si>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</si>
  <si>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</si>
  <si>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</si>
  <si>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</si>
  <si>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</si>
  <si>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</si>
  <si>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</si>
  <si>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</si>
  <si>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</si>
  <si>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</si>
  <si>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</si>
  <si>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</si>
  <si>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</si>
  <si>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</si>
  <si>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</si>
  <si>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</si>
  <si>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</si>
  <si>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</si>
  <si>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</si>
  <si>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</si>
  <si>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</si>
  <si>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</si>
  <si>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</si>
  <si>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</si>
  <si>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</si>
  <si>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</si>
  <si>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</si>
  <si>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</si>
  <si>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</si>
  <si>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</si>
  <si>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</si>
  <si>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</si>
  <si>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</si>
  <si>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</si>
  <si>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</si>
  <si>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</si>
  <si>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</si>
  <si>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</si>
  <si>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</si>
  <si>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</si>
  <si>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</si>
  <si>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</si>
  <si>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</si>
  <si>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</si>
  <si>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</si>
  <si>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</si>
  <si>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</si>
  <si>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</si>
  <si>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</si>
  <si>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</si>
  <si>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</si>
  <si>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</si>
  <si>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</si>
  <si>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</si>
  <si>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</si>
  <si>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</si>
  <si>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</si>
  <si>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</si>
  <si>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</si>
  <si>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</si>
  <si>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</si>
  <si>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</si>
  <si>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</si>
  <si>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</si>
  <si>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</si>
  <si>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</si>
  <si>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</si>
  <si>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</si>
  <si>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</si>
  <si>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</si>
  <si>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</si>
  <si>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</si>
  <si>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</si>
  <si>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</si>
  <si>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</si>
  <si>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</si>
  <si>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</si>
  <si>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</si>
  <si>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</si>
  <si>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</si>
  <si>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</si>
  <si>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</si>
  <si>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</si>
  <si>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</si>
  <si>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</si>
  <si>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</si>
  <si>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</si>
  <si>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</si>
  <si>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</si>
  <si>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</si>
  <si>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</si>
  <si>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</si>
  <si>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</si>
  <si>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</si>
  <si>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</si>
  <si>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</si>
  <si>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</si>
  <si>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</si>
  <si>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</si>
  <si>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</si>
  <si>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</si>
  <si>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</si>
  <si>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</si>
  <si>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</si>
  <si>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</si>
  <si>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</si>
  <si>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</si>
  <si>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</si>
  <si>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</si>
  <si>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</si>
  <si>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</si>
  <si>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</si>
  <si>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</si>
  <si>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</si>
  <si>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</si>
  <si>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</si>
  <si>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</si>
  <si>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</si>
  <si>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</si>
  <si>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</si>
  <si>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</si>
  <si>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</si>
  <si>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</si>
  <si>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</si>
  <si>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</si>
  <si>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</si>
  <si>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</si>
  <si>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</si>
  <si>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</si>
  <si>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</si>
  <si>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</si>
  <si>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</si>
  <si>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</si>
  <si>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</si>
  <si>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</si>
  <si>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</si>
  <si>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</si>
  <si>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</si>
  <si>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</si>
  <si>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</si>
  <si>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</si>
  <si>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</si>
  <si>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</si>
  <si>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</si>
  <si>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</si>
  <si>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</si>
  <si>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</si>
  <si>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</si>
  <si>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</si>
  <si>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</si>
  <si>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</si>
  <si>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</si>
  <si>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</si>
  <si>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</si>
  <si>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</si>
  <si>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</si>
  <si>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</si>
  <si>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</si>
  <si>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</si>
  <si>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</si>
  <si>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</si>
  <si>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</si>
  <si>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</si>
  <si>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</si>
  <si>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</si>
  <si>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</si>
  <si>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</si>
  <si>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</si>
  <si>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</si>
  <si>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</si>
  <si>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</si>
  <si>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</si>
  <si>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</si>
  <si>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</si>
  <si>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</si>
  <si>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</si>
  <si>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</si>
  <si>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</si>
  <si>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</si>
  <si>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</si>
  <si>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</si>
  <si>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</si>
  <si>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</si>
  <si>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</si>
  <si>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</si>
  <si>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</si>
  <si>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</si>
  <si>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</si>
  <si>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</si>
  <si>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</si>
  <si>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</si>
  <si>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</si>
  <si>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</si>
  <si>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</si>
  <si>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</si>
  <si>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</si>
  <si>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</si>
  <si>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</si>
  <si>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</si>
  <si>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</si>
  <si>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</si>
  <si>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</si>
  <si>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</si>
  <si>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</si>
  <si>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</si>
  <si>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</si>
  <si>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</si>
  <si>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</si>
  <si>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</si>
  <si>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</si>
  <si>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</si>
  <si>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</si>
  <si>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</si>
  <si>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</si>
  <si>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</si>
  <si>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</si>
  <si>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</si>
  <si>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</si>
  <si>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</si>
  <si>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</si>
  <si>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</si>
  <si>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</si>
  <si>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</si>
  <si>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</si>
  <si>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</si>
  <si>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</si>
  <si>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</si>
  <si>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</si>
  <si>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</si>
  <si>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</si>
  <si>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</si>
  <si>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</si>
  <si>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</si>
  <si>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</si>
  <si>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</si>
  <si>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</si>
  <si>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</si>
  <si>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</si>
  <si>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</si>
  <si>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</si>
  <si>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</si>
  <si>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</si>
  <si>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</si>
  <si>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</si>
  <si>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</si>
  <si>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</si>
  <si>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</si>
  <si>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</si>
  <si>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</si>
  <si>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</si>
  <si>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</si>
  <si>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</si>
  <si>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</si>
  <si>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</si>
  <si>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</si>
  <si>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</si>
  <si>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</si>
  <si>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</si>
  <si>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</si>
  <si>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</si>
  <si>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</si>
  <si>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</si>
  <si>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</si>
  <si>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</si>
  <si>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</si>
  <si>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</si>
  <si>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</si>
  <si>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</si>
  <si>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</si>
  <si>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</si>
  <si>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</si>
  <si>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</si>
  <si>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</si>
  <si>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</si>
  <si>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</si>
  <si>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</si>
  <si>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</si>
  <si>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</si>
  <si>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</si>
  <si>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</si>
  <si>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</si>
  <si>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</si>
  <si>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</si>
  <si>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</si>
  <si>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</si>
  <si>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</si>
  <si>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</si>
  <si>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</si>
  <si>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</si>
  <si>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</si>
  <si>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</si>
  <si>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</si>
  <si>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</si>
  <si>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</si>
  <si>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</si>
  <si>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</si>
  <si>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</si>
  <si>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</si>
  <si>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</si>
  <si>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</si>
  <si>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</si>
  <si>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</si>
  <si>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</si>
  <si>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</si>
  <si>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</si>
  <si>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</si>
  <si>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</si>
  <si>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</si>
  <si>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</si>
  <si>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</si>
  <si>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</si>
  <si>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</si>
  <si>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</si>
  <si>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</si>
  <si>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</si>
  <si>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</si>
  <si>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</si>
  <si>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</si>
  <si>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</si>
  <si>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</si>
  <si>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</si>
  <si>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</si>
  <si>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</si>
  <si>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</si>
  <si>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</si>
  <si>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</si>
  <si>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</si>
  <si>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</si>
  <si>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</si>
  <si>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</si>
  <si>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</si>
  <si>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</si>
  <si>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</si>
  <si>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</si>
  <si>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</si>
  <si>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</si>
  <si>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</si>
  <si>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</si>
  <si>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</si>
  <si>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</si>
  <si>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</si>
  <si>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</si>
  <si>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</si>
  <si>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</si>
  <si>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</si>
  <si>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</si>
  <si>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</si>
  <si>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</si>
  <si>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</si>
  <si>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</si>
  <si>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</si>
  <si>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</si>
  <si>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</si>
  <si>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</si>
  <si>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</si>
  <si>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</si>
  <si>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</si>
  <si>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</si>
  <si>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</si>
  <si>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</si>
  <si>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</si>
  <si>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</si>
  <si>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</si>
  <si>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</si>
  <si>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</si>
  <si>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</si>
  <si>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</si>
  <si>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</si>
  <si>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</si>
  <si>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</si>
  <si>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</si>
  <si>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</si>
  <si>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</si>
  <si>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</si>
  <si>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</si>
  <si>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</si>
  <si>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</si>
  <si>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</si>
  <si>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</si>
  <si>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</si>
  <si>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</si>
  <si>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</si>
  <si>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</si>
  <si>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</si>
  <si>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</si>
  <si>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</si>
  <si>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</si>
  <si>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</si>
  <si>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</si>
  <si>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</si>
  <si>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</si>
  <si>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</si>
  <si>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</si>
  <si>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</si>
  <si>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</si>
  <si>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</si>
  <si>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</si>
  <si>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</si>
  <si>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</si>
  <si>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</si>
  <si>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</si>
  <si>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</si>
  <si>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</si>
  <si>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</si>
  <si>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</si>
  <si>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</si>
  <si>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</si>
  <si>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</si>
  <si>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</si>
  <si>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</si>
  <si>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</si>
  <si>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</si>
  <si>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</si>
  <si>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</si>
  <si>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</si>
  <si>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</si>
  <si>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</si>
  <si>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</si>
  <si>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</si>
  <si>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</si>
  <si>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</si>
  <si>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</si>
  <si>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</si>
  <si>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</si>
  <si>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</si>
  <si>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</si>
  <si>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</si>
  <si>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</si>
  <si>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</si>
  <si>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</si>
  <si>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</si>
  <si>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</si>
  <si>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</si>
  <si>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</si>
  <si>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</si>
  <si>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</si>
  <si>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</si>
  <si>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</si>
  <si>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</si>
  <si>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</si>
  <si>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</si>
  <si>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</si>
  <si>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</si>
  <si>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</si>
  <si>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</si>
  <si>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</si>
  <si>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</si>
  <si>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</si>
  <si>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</si>
  <si>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</si>
  <si>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</si>
  <si>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</si>
  <si>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</si>
  <si>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</si>
  <si>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</si>
  <si>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</si>
  <si>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</si>
  <si>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</si>
  <si>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</si>
  <si>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</si>
  <si>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</si>
  <si>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</si>
  <si>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</si>
  <si>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</si>
  <si>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</si>
  <si>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</si>
  <si>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</si>
  <si>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</si>
  <si>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</si>
  <si>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</si>
  <si>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</si>
  <si>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</si>
  <si>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</si>
  <si>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</si>
  <si>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</si>
  <si>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</si>
  <si>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</si>
  <si>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</si>
  <si>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</si>
  <si>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</si>
  <si>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</si>
  <si>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</si>
  <si>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</si>
  <si>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</si>
  <si>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</si>
  <si>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</si>
  <si>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</si>
  <si>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</si>
  <si>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</si>
  <si>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</si>
  <si>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</si>
  <si>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</si>
  <si>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</si>
  <si>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</si>
  <si>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</si>
  <si>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</si>
  <si>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</si>
  <si>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</si>
  <si>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</si>
  <si>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</si>
  <si>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</si>
  <si>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</si>
  <si>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</si>
  <si>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</si>
  <si>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</si>
  <si>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</si>
  <si>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</si>
  <si>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</si>
  <si>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</si>
  <si>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</si>
  <si>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</si>
  <si>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</si>
  <si>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</si>
  <si>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</si>
  <si>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</si>
  <si>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</si>
  <si>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</si>
  <si>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</si>
  <si>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</si>
  <si>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</si>
  <si>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</si>
  <si>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</si>
  <si>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</si>
  <si>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</si>
  <si>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</si>
  <si>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</si>
  <si>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</si>
  <si>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</si>
  <si>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</si>
  <si>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</si>
  <si>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</si>
  <si>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</si>
  <si>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</si>
  <si>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</si>
  <si>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</si>
  <si>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</si>
  <si>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</si>
  <si>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</si>
  <si>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</si>
  <si>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</si>
  <si>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</si>
  <si>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</si>
  <si>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</si>
  <si>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</si>
  <si>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</si>
  <si>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</si>
  <si>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</si>
  <si>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</si>
  <si>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</si>
  <si>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</si>
  <si>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</si>
  <si>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</si>
  <si>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</si>
  <si>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</si>
  <si>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</si>
  <si>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</si>
  <si>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</si>
  <si>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</si>
  <si>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</si>
  <si>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</si>
  <si>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</si>
  <si>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</si>
  <si>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</si>
  <si>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</si>
  <si>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</si>
  <si>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</si>
  <si>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</si>
  <si>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</si>
  <si>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</si>
  <si>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</si>
  <si>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</si>
  <si>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</si>
  <si>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</si>
  <si>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</si>
  <si>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</si>
  <si>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</si>
  <si>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</si>
  <si>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</si>
  <si>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</si>
  <si>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</si>
  <si>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</si>
  <si>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</si>
  <si>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</si>
  <si>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</si>
  <si>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</si>
  <si>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</si>
  <si>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</si>
  <si>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</si>
  <si>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</si>
  <si>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</si>
  <si>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</si>
  <si>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</si>
  <si>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</si>
  <si>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</si>
  <si>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</si>
  <si>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</si>
  <si>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</si>
  <si>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</si>
  <si>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</si>
  <si>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</si>
  <si>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</si>
  <si>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</si>
  <si>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</si>
  <si>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</si>
  <si>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</si>
  <si>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</si>
  <si>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</si>
  <si>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</si>
  <si>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</si>
  <si>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</si>
  <si>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</si>
  <si>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</si>
  <si>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</si>
  <si>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</si>
  <si>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</si>
  <si>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</si>
  <si>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</si>
  <si>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</si>
  <si>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</si>
  <si>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</si>
  <si>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</si>
  <si>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</si>
  <si>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</si>
  <si>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</si>
  <si>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</si>
  <si>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</si>
  <si>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</si>
  <si>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</si>
  <si>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</si>
  <si>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</si>
  <si>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</si>
  <si>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</si>
  <si>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</si>
  <si>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</si>
  <si>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</si>
  <si>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</si>
  <si>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</si>
  <si>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</si>
  <si>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</si>
  <si>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</si>
  <si>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</si>
  <si>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</si>
  <si>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</si>
  <si>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</si>
  <si>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</si>
  <si>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</si>
  <si>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</si>
  <si>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</si>
  <si>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</si>
  <si>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</si>
  <si>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</si>
  <si>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</si>
  <si>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</si>
  <si>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</si>
  <si>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</si>
  <si>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</si>
  <si>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</si>
  <si>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</si>
  <si>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</si>
  <si>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</si>
  <si>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</si>
  <si>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</si>
  <si>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</si>
  <si>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</si>
  <si>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</si>
  <si>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</si>
  <si>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</si>
  <si>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</si>
  <si>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</si>
  <si>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</si>
  <si>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</si>
  <si>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</si>
  <si>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</si>
  <si>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</si>
  <si>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</si>
  <si>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</si>
  <si>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</si>
  <si>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</si>
  <si>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</si>
  <si>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</si>
  <si>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</si>
  <si>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</si>
  <si>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</si>
  <si>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</si>
  <si>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</si>
  <si>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</si>
  <si>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</si>
  <si>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</si>
  <si>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</si>
  <si>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</si>
  <si>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</si>
  <si>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</si>
  <si>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</si>
  <si>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</si>
  <si>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</si>
  <si>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</si>
  <si>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</si>
  <si>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</si>
  <si>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</si>
  <si>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</si>
  <si>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</si>
  <si>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</si>
  <si>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</si>
  <si>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</si>
  <si>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</si>
  <si>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</si>
  <si>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</si>
  <si>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</si>
  <si>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</si>
  <si>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</si>
  <si>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</si>
  <si>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</si>
  <si>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</si>
  <si>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</si>
  <si>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</si>
  <si>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</si>
  <si>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</si>
  <si>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</si>
  <si>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</si>
  <si>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</si>
  <si>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</si>
  <si>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</si>
  <si>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</si>
  <si>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</si>
  <si>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</si>
  <si>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</si>
  <si>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</si>
  <si>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</si>
  <si>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</si>
  <si>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</si>
  <si>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</si>
  <si>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</si>
  <si>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</si>
  <si>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</si>
  <si>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</si>
  <si>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</si>
  <si>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</si>
  <si>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</si>
  <si>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</si>
  <si>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</si>
  <si>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</si>
  <si>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</si>
  <si>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</si>
  <si>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</si>
  <si>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</si>
  <si>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</si>
  <si>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</si>
  <si>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</si>
  <si>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</si>
  <si>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</si>
  <si>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</si>
  <si>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</si>
  <si>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</si>
  <si>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</si>
  <si>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</si>
  <si>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</si>
  <si>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</si>
  <si>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</si>
  <si>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</si>
  <si>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</si>
  <si>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</si>
  <si>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</si>
  <si>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</si>
  <si>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</si>
  <si>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</si>
  <si>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</si>
  <si>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</si>
  <si>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</si>
  <si>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</si>
  <si>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</si>
  <si>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</si>
  <si>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</si>
  <si>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</si>
  <si>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</si>
  <si>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</si>
  <si>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</si>
  <si>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</si>
  <si>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</si>
  <si>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</si>
  <si>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</si>
  <si>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</si>
  <si>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</si>
  <si>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</si>
  <si>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</si>
  <si>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</si>
  <si>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</si>
  <si>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</si>
  <si>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</si>
  <si>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</si>
  <si>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</si>
  <si>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</si>
  <si>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</si>
  <si>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</si>
  <si>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</si>
  <si>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</si>
  <si>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</si>
  <si>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</si>
  <si>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</si>
  <si>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</si>
  <si>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</si>
  <si>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</si>
  <si>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</si>
  <si>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</si>
  <si>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</si>
  <si>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</si>
  <si>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</si>
  <si>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</si>
  <si>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</si>
  <si>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</si>
  <si>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</si>
  <si>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</si>
  <si>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</si>
  <si>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</si>
  <si>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</si>
  <si>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</si>
  <si>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</si>
  <si>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</si>
  <si>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</si>
  <si>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</si>
  <si>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</si>
  <si>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</si>
  <si>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</si>
  <si>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</si>
  <si>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</si>
  <si>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</si>
  <si>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</si>
  <si>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</si>
  <si>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</si>
  <si>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</si>
  <si>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</si>
  <si>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</si>
  <si>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</si>
  <si>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</si>
  <si>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</si>
  <si>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</si>
  <si>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</si>
  <si>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</si>
  <si>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</si>
  <si>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</si>
  <si>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</si>
  <si>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</si>
  <si>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</si>
  <si>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</si>
  <si>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</si>
  <si>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</si>
  <si>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</si>
  <si>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</si>
  <si>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</si>
  <si>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</si>
  <si>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</si>
  <si>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</si>
  <si>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</si>
  <si>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</si>
  <si>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</si>
  <si>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</si>
  <si>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</si>
  <si>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</si>
  <si>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</si>
  <si>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</si>
  <si>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</si>
  <si>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</si>
  <si>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</si>
  <si>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</si>
  <si>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</si>
  <si>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</si>
  <si>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</si>
  <si>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</si>
  <si>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</si>
  <si>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</si>
  <si>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</si>
  <si>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</si>
  <si>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</si>
  <si>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</si>
  <si>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</si>
  <si>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</si>
  <si>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</si>
  <si>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</si>
  <si>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</si>
  <si>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</si>
  <si>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</si>
  <si>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</si>
  <si>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</si>
  <si>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</si>
  <si>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</si>
  <si>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</si>
  <si>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</si>
  <si>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</si>
  <si>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</si>
  <si>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</si>
  <si>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</si>
  <si>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</si>
  <si>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</si>
  <si>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</si>
  <si>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</si>
  <si>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</si>
  <si>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</si>
  <si>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</si>
  <si>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</si>
  <si>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</si>
  <si>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</si>
  <si>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</si>
  <si>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</si>
  <si>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</si>
  <si>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</si>
  <si>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</si>
  <si>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</si>
  <si>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</si>
  <si>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</si>
  <si>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</si>
  <si>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</si>
  <si>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</si>
  <si>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</si>
  <si>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</si>
  <si>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</si>
  <si>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</si>
  <si>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</si>
  <si>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</si>
  <si>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</si>
  <si>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</si>
  <si>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</si>
  <si>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</si>
  <si>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</si>
  <si>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</si>
  <si>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</si>
  <si>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</si>
  <si>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</si>
  <si>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</si>
  <si>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</si>
  <si>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</si>
  <si>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</si>
  <si>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</si>
  <si>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</si>
  <si>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</si>
  <si>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</si>
  <si>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</si>
  <si>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</si>
  <si>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</si>
  <si>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</si>
  <si>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</si>
  <si>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</si>
  <si>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</si>
  <si>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</si>
  <si>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</si>
  <si>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</si>
  <si>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</si>
  <si>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</si>
  <si>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</si>
  <si>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</si>
  <si>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</si>
  <si>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</si>
  <si>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</si>
  <si>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</si>
  <si>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</si>
  <si>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</si>
  <si>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</si>
  <si>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</si>
  <si>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</si>
  <si>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</si>
  <si>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</si>
  <si>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</si>
  <si>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</si>
  <si>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</si>
  <si>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</si>
  <si>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</si>
  <si>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</si>
  <si>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</si>
  <si>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</si>
  <si>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</si>
  <si>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</si>
  <si>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</si>
  <si>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</si>
  <si>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</si>
  <si>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</si>
  <si>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</si>
  <si>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</si>
  <si>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</si>
  <si>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</si>
  <si>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</si>
  <si>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</si>
  <si>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</si>
  <si>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</si>
  <si>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</si>
  <si>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</si>
  <si>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</si>
  <si>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</si>
  <si>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</si>
  <si>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</si>
  <si>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</si>
  <si>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</si>
  <si>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</si>
  <si>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</si>
  <si>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</si>
  <si>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</si>
  <si>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</si>
  <si>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</si>
  <si>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</si>
  <si>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</si>
  <si>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</si>
  <si>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</si>
  <si>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</si>
  <si>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</si>
  <si>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</si>
  <si>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</si>
  <si>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</si>
  <si>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</si>
  <si>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</si>
  <si>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</si>
  <si>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</si>
  <si>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</si>
  <si>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</si>
  <si>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</si>
  <si>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</si>
  <si>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</si>
  <si>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</si>
  <si>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</si>
  <si>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</si>
  <si>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</si>
  <si>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</si>
  <si>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</si>
  <si>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</si>
  <si>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</si>
  <si>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</si>
  <si>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</si>
  <si>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</si>
  <si>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</si>
  <si>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</si>
  <si>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</si>
  <si>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</si>
  <si>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</si>
  <si>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</si>
  <si>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</si>
  <si>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</si>
  <si>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</si>
  <si>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</si>
  <si>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</si>
  <si>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</si>
  <si>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</si>
  <si>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</si>
  <si>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</si>
  <si>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</si>
  <si>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</si>
  <si>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</si>
  <si>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</si>
  <si>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</si>
  <si>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</si>
  <si>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</si>
  <si>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</si>
  <si>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</si>
  <si>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</si>
  <si>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</si>
  <si>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</si>
  <si>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</si>
  <si>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</si>
  <si>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</si>
  <si>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</si>
  <si>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</si>
  <si>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</si>
  <si>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</si>
  <si>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</si>
  <si>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</si>
  <si>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</si>
  <si>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</si>
  <si>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</si>
  <si>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</si>
  <si>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</si>
  <si>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</si>
  <si>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</si>
  <si>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</si>
  <si>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</si>
  <si>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</si>
  <si>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</si>
  <si>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</si>
  <si>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</si>
  <si>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</si>
  <si>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</si>
  <si>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</si>
  <si>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</si>
  <si>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</si>
  <si>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</si>
  <si>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</si>
  <si>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</si>
  <si>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</si>
  <si>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</si>
  <si>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</si>
  <si>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</si>
  <si>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</si>
  <si>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</si>
  <si>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</si>
  <si>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</si>
  <si>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</si>
  <si>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</si>
  <si>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</si>
  <si>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</si>
  <si>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</si>
  <si>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</si>
  <si>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</si>
  <si>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</si>
  <si>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</si>
  <si>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</si>
  <si>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</si>
  <si>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</si>
  <si>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</si>
  <si>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</si>
  <si>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</si>
  <si>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</si>
  <si>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</si>
  <si>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</si>
  <si>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</si>
  <si>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</si>
  <si>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</si>
  <si>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</si>
  <si>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</si>
  <si>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</si>
  <si>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</si>
  <si>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</si>
  <si>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</si>
  <si>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</si>
  <si>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</si>
  <si>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</si>
  <si>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</si>
  <si>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</si>
  <si>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</si>
  <si>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</si>
  <si>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</si>
  <si>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</si>
  <si>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</si>
  <si>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</si>
  <si>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</si>
  <si>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</si>
  <si>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</si>
  <si>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</si>
  <si>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</si>
  <si>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</si>
  <si>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</si>
  <si>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</si>
  <si>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</si>
  <si>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</si>
  <si>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</si>
  <si>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</si>
  <si>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</si>
  <si>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</si>
  <si>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</si>
  <si>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</si>
  <si>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</si>
  <si>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</si>
  <si>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</si>
  <si>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</si>
  <si>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</si>
  <si>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</si>
  <si>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</si>
  <si>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</si>
  <si>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</si>
  <si>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</si>
  <si>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</si>
  <si>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</si>
  <si>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</si>
  <si>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</si>
  <si>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</si>
  <si>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</si>
  <si>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</si>
  <si>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</si>
  <si>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</si>
  <si>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</si>
  <si>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</si>
  <si>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</si>
  <si>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</si>
  <si>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</si>
  <si>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</si>
  <si>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</si>
  <si>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</si>
  <si>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</si>
  <si>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</si>
  <si>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</si>
  <si>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</si>
  <si>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</si>
  <si>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</si>
  <si>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</si>
  <si>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</si>
  <si>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</si>
  <si>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</si>
  <si>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</si>
  <si>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</si>
  <si>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</si>
  <si>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</si>
  <si>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</si>
  <si>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</si>
  <si>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</si>
  <si>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</si>
  <si>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</si>
  <si>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</si>
  <si>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</si>
  <si>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</si>
  <si>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</si>
  <si>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</si>
  <si>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</si>
  <si>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</si>
  <si>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</si>
  <si>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</si>
  <si>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</si>
  <si>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</si>
  <si>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</si>
  <si>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</si>
  <si>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</si>
  <si>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</si>
  <si>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</si>
  <si>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</si>
  <si>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</si>
  <si>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</si>
  <si>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</si>
  <si>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</si>
  <si>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</si>
  <si>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</si>
  <si>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</si>
  <si>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</si>
  <si>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</si>
  <si>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</si>
  <si>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</si>
  <si>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</si>
  <si>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</si>
  <si>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</si>
  <si>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</si>
  <si>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</si>
  <si>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</si>
  <si>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</si>
  <si>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</si>
  <si>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</si>
  <si>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</si>
  <si>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</si>
  <si>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</si>
  <si>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</si>
  <si>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</si>
  <si>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</si>
  <si>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</si>
  <si>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</si>
  <si>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</si>
  <si>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</si>
  <si>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</si>
  <si>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</si>
  <si>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</si>
  <si>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</si>
  <si>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</si>
  <si>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</si>
  <si>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</si>
  <si>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</si>
  <si>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</si>
  <si>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</si>
  <si>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</si>
  <si>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</si>
  <si>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</si>
  <si>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</si>
  <si>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</si>
  <si>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</si>
  <si>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</si>
  <si>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</si>
  <si>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</si>
  <si>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</si>
  <si>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</si>
  <si>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</si>
  <si>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</si>
  <si>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</si>
  <si>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</si>
  <si>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</si>
  <si>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</si>
  <si>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</si>
  <si>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</si>
  <si>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</si>
  <si>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</si>
  <si>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</si>
  <si>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</si>
  <si>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</si>
  <si>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</si>
  <si>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</si>
  <si>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</si>
  <si>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</si>
  <si>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</si>
  <si>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</si>
  <si>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</si>
  <si>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</si>
  <si>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</si>
  <si>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</si>
  <si>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</si>
  <si>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</si>
  <si>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</si>
  <si>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</si>
  <si>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</si>
  <si>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</si>
  <si>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</si>
  <si>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</si>
  <si>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</si>
  <si>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</si>
  <si>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</si>
  <si>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</si>
  <si>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</si>
  <si>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</si>
  <si>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</si>
  <si>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</si>
  <si>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</si>
  <si>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</si>
  <si>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</si>
  <si>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</si>
  <si>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</si>
  <si>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</si>
  <si>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</si>
  <si>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</si>
  <si>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</si>
  <si>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</si>
  <si>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</si>
  <si>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</si>
  <si>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</si>
  <si>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</si>
  <si>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</si>
  <si>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</si>
  <si>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</si>
  <si>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</si>
  <si>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</si>
  <si>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</si>
  <si>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</si>
  <si>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</si>
  <si>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</si>
  <si>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</si>
  <si>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</si>
  <si>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</si>
  <si>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</si>
  <si>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</si>
  <si>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</si>
  <si>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</si>
  <si>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</si>
  <si>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</si>
  <si>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</si>
  <si>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</si>
  <si>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</si>
  <si>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</si>
  <si>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</si>
  <si>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</si>
  <si>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</si>
  <si>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</si>
  <si>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</si>
  <si>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</si>
  <si>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</si>
  <si>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</si>
  <si>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</si>
  <si>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</si>
  <si>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</si>
  <si>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</si>
  <si>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</si>
  <si>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</si>
  <si>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</si>
  <si>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</si>
  <si>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</si>
  <si>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</si>
  <si>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</si>
  <si>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</si>
  <si>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</si>
  <si>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</si>
  <si>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</si>
  <si>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</si>
  <si>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</si>
  <si>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</si>
  <si>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</si>
  <si>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</si>
  <si>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</si>
  <si>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</si>
  <si>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</si>
  <si>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</si>
  <si>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</si>
  <si>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</si>
  <si>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</si>
  <si>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</si>
  <si>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</si>
  <si>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</si>
  <si>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</si>
  <si>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</si>
  <si>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</si>
  <si>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</si>
  <si>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</si>
  <si>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</si>
  <si>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</si>
  <si>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</si>
  <si>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</si>
  <si>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</si>
  <si>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</si>
  <si>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</si>
  <si>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</si>
  <si>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</si>
  <si>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</si>
  <si>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</si>
  <si>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</si>
  <si>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</si>
  <si>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</si>
  <si>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</si>
  <si>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</si>
  <si>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</si>
  <si>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</si>
  <si>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</si>
  <si>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</si>
  <si>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</si>
  <si>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</si>
  <si>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</si>
  <si>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</si>
  <si>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</si>
  <si>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</si>
  <si>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</si>
  <si>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</si>
  <si>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</si>
  <si>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</si>
  <si>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</si>
  <si>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</si>
  <si>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</si>
  <si>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</si>
  <si>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</si>
  <si>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</si>
  <si>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</si>
  <si>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</si>
  <si>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</si>
  <si>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</si>
  <si>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</si>
  <si>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</si>
  <si>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</si>
  <si>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</si>
  <si>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</si>
  <si>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</si>
  <si>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</si>
  <si>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</si>
  <si>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</si>
  <si>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</si>
  <si>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</si>
  <si>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</si>
  <si>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</si>
  <si>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</si>
  <si>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</si>
  <si>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</si>
  <si>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</si>
  <si>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</si>
  <si>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</si>
  <si>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</si>
  <si>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</si>
  <si>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</si>
  <si>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</si>
  <si>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</si>
  <si>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</si>
  <si>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</si>
  <si>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</si>
  <si>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</si>
  <si>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</si>
  <si>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</si>
  <si>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</si>
  <si>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</si>
  <si>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</si>
  <si>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</si>
  <si>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</si>
  <si>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</si>
  <si>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</si>
  <si>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</si>
  <si>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</si>
  <si>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</si>
  <si>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</si>
  <si>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</si>
  <si>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</si>
  <si>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</si>
  <si>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</si>
  <si>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</si>
  <si>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</si>
  <si>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</si>
  <si>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</si>
  <si>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</si>
  <si>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</si>
  <si>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</si>
  <si>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</si>
  <si>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</si>
  <si>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</si>
  <si>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</si>
  <si>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</si>
  <si>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</si>
  <si>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</si>
  <si>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</si>
  <si>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</si>
  <si>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</si>
  <si>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</si>
  <si>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</si>
  <si>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</si>
  <si>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</si>
  <si>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</si>
  <si>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</si>
  <si>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</si>
  <si>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</si>
  <si>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</si>
  <si>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</si>
  <si>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</si>
  <si>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</si>
  <si>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</si>
  <si>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</si>
  <si>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</si>
  <si>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</si>
  <si>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</si>
  <si>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</si>
  <si>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</si>
  <si>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</si>
  <si>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</si>
  <si>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</si>
  <si>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</si>
  <si>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</si>
  <si>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</si>
  <si>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</si>
  <si>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</si>
  <si>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</si>
  <si>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</si>
  <si>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</si>
  <si>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</si>
  <si>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</si>
  <si>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</si>
  <si>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</si>
  <si>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</si>
  <si>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</si>
  <si>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</si>
  <si>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</si>
  <si>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</si>
  <si>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</si>
  <si>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</si>
  <si>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</si>
  <si>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</si>
  <si>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</si>
  <si>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</si>
  <si>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</si>
  <si>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</si>
  <si>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</si>
  <si>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</si>
  <si>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</si>
  <si>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</si>
  <si>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</si>
  <si>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</si>
  <si>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</si>
  <si>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</si>
  <si>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</si>
  <si>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</si>
  <si>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</si>
  <si>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</si>
  <si>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</si>
  <si>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</si>
  <si>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</si>
  <si>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</si>
  <si>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</si>
  <si>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</si>
  <si>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</si>
  <si>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</si>
  <si>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</si>
  <si>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</si>
  <si>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</si>
  <si>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</si>
  <si>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</si>
  <si>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</si>
  <si>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</si>
  <si>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</si>
  <si>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</si>
  <si>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</si>
  <si>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</si>
  <si>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</si>
  <si>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</si>
  <si>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</si>
  <si>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</si>
  <si>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</si>
  <si>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</si>
  <si>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</si>
  <si>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</si>
  <si>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</si>
  <si>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</si>
  <si>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</si>
  <si>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</si>
  <si>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</si>
  <si>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</si>
  <si>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</si>
  <si>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</si>
  <si>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</si>
  <si>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</si>
  <si>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</si>
  <si>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</si>
  <si>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</si>
  <si>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</si>
  <si>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</si>
  <si>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</si>
  <si>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</si>
  <si>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</si>
  <si>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</si>
  <si>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</si>
  <si>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</si>
  <si>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</si>
  <si>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</si>
  <si>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</si>
  <si>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</si>
  <si>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</si>
  <si>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</si>
  <si>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</si>
  <si>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</si>
  <si>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</si>
  <si>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</si>
  <si>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</si>
  <si>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</si>
  <si>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</si>
  <si>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</si>
  <si>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</si>
  <si>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</si>
  <si>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</si>
  <si>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</si>
  <si>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</si>
  <si>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</si>
  <si>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</si>
  <si>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</si>
  <si>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</si>
  <si>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</si>
  <si>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</si>
  <si>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</si>
  <si>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</si>
  <si>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</si>
  <si>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</si>
  <si>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</si>
  <si>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</si>
  <si>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</si>
  <si>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</si>
  <si>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</si>
  <si>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</si>
  <si>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</si>
  <si>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</si>
  <si>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</si>
  <si>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</si>
  <si>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</si>
  <si>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</si>
  <si>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</si>
  <si>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</si>
  <si>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</si>
  <si>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</si>
  <si>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</si>
  <si>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</si>
  <si>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</si>
  <si>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</si>
  <si>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</si>
  <si>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</si>
  <si>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</si>
  <si>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</si>
  <si>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</si>
  <si>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</si>
  <si>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</si>
  <si>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</si>
  <si>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</si>
  <si>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</si>
  <si>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</si>
  <si>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</si>
  <si>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</si>
  <si>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</si>
  <si>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</si>
  <si>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</si>
  <si>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</si>
  <si>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</si>
  <si>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</si>
  <si>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</si>
  <si>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</si>
  <si>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</si>
  <si>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</si>
  <si>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</si>
  <si>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</si>
  <si>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</si>
  <si>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</si>
  <si>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</si>
  <si>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</si>
  <si>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</si>
  <si>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</si>
  <si>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</si>
  <si>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</si>
  <si>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</si>
  <si>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</si>
  <si>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</si>
  <si>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</si>
  <si>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</si>
  <si>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</si>
  <si>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</si>
  <si>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</si>
  <si>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</si>
  <si>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</si>
  <si>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</si>
  <si>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</si>
  <si>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</si>
  <si>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</si>
  <si>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</si>
  <si>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</si>
  <si>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</si>
  <si>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</si>
  <si>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</si>
  <si>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</si>
  <si>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</si>
  <si>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</si>
  <si>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</si>
  <si>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</si>
  <si>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</si>
  <si>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</si>
  <si>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</si>
  <si>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</si>
  <si>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</si>
  <si>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</si>
  <si>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</si>
  <si>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</si>
  <si>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</si>
  <si>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</si>
  <si>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</si>
  <si>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</si>
  <si>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</si>
  <si>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</si>
  <si>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</si>
  <si>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</si>
  <si>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</si>
  <si>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</si>
  <si>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</si>
  <si>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</si>
  <si>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</si>
  <si>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</si>
  <si>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</si>
  <si>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</si>
  <si>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</si>
  <si>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</si>
  <si>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</si>
  <si>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</si>
  <si>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</si>
  <si>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</si>
  <si>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</si>
  <si>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</si>
  <si>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</si>
  <si>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</si>
  <si>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</si>
  <si>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</si>
  <si>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</si>
  <si>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</si>
  <si>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</si>
  <si>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</si>
  <si>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</si>
  <si>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</si>
  <si>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</si>
  <si>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</si>
  <si>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</si>
  <si>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</si>
  <si>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</si>
  <si>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</si>
  <si>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</si>
  <si>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</si>
  <si>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</si>
  <si>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</si>
  <si>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</si>
  <si>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</si>
  <si>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</si>
  <si>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</si>
  <si>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</si>
  <si>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</si>
  <si>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</si>
  <si>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</si>
  <si>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</si>
  <si>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</si>
  <si>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</si>
  <si>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</si>
  <si>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</si>
  <si>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</si>
  <si>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</si>
  <si>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</si>
  <si>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</si>
  <si>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</si>
  <si>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</si>
  <si>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</si>
  <si>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</si>
  <si>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</si>
  <si>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</si>
  <si>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</si>
  <si>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</si>
  <si>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</si>
  <si>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</si>
  <si>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</si>
  <si>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</si>
  <si>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</si>
  <si>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</si>
  <si>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</si>
  <si>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</si>
  <si>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</si>
  <si>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</si>
  <si>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</si>
  <si>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</si>
  <si>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</si>
  <si>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</si>
  <si>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</si>
  <si>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</si>
  <si>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</si>
  <si>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</si>
  <si>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</si>
  <si>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</si>
  <si>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</si>
  <si>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</si>
  <si>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</si>
  <si>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</si>
  <si>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</si>
  <si>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</si>
  <si>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</si>
  <si>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</si>
  <si>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</si>
  <si>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</si>
  <si>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</si>
  <si>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</si>
  <si>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</si>
  <si>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</si>
  <si>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</si>
  <si>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</si>
  <si>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</si>
  <si>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</si>
  <si>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</si>
  <si>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</si>
  <si>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</si>
  <si>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</si>
  <si>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</si>
  <si>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</si>
  <si>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</si>
  <si>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</si>
  <si>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</si>
  <si>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</si>
  <si>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</si>
  <si>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</si>
  <si>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</si>
  <si>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</si>
  <si>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</si>
  <si>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</si>
  <si>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</si>
  <si>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</si>
  <si>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</si>
  <si>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</si>
  <si>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</si>
  <si>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</si>
  <si>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</si>
  <si>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</si>
  <si>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</si>
  <si>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</si>
  <si>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</si>
  <si>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</si>
  <si>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</si>
  <si>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</si>
  <si>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</si>
  <si>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</si>
  <si>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</si>
  <si>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</si>
  <si>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</si>
  <si>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</si>
  <si>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</si>
  <si>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</si>
  <si>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</si>
  <si>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</si>
  <si>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</si>
  <si>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</si>
  <si>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</si>
  <si>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</si>
  <si>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</si>
  <si>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</si>
  <si>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</si>
  <si>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</si>
  <si>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</si>
  <si>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</si>
  <si>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</si>
  <si>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</si>
  <si>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</si>
  <si>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</si>
  <si>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</si>
  <si>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</si>
  <si>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</si>
  <si>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</si>
  <si>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</si>
  <si>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</si>
  <si>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</si>
  <si>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</si>
  <si>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</si>
  <si>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</si>
  <si>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</si>
  <si>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</si>
  <si>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</si>
  <si>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</si>
  <si>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</si>
  <si>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</si>
  <si>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</si>
  <si>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</si>
  <si>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</si>
  <si>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</si>
  <si>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</si>
  <si>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</si>
  <si>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</si>
  <si>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</si>
  <si>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</si>
  <si>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</si>
  <si>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</si>
  <si>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</si>
  <si>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</si>
  <si>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</si>
  <si>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</si>
  <si>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</si>
  <si>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</si>
  <si>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</si>
  <si>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</si>
  <si>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</si>
  <si>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</si>
  <si>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</si>
  <si>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</si>
  <si>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</si>
  <si>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</si>
  <si>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</si>
  <si>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</si>
  <si>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</si>
  <si>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</si>
  <si>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</si>
  <si>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</si>
  <si>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</si>
  <si>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</si>
  <si>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</si>
  <si>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</si>
  <si>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</si>
  <si>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</si>
  <si>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</si>
  <si>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</si>
  <si>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</si>
  <si>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</si>
  <si>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</si>
  <si>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</si>
  <si>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</si>
  <si>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</si>
  <si>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</si>
  <si>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</si>
  <si>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</si>
  <si>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</si>
  <si>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</si>
  <si>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</si>
  <si>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</si>
  <si>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</si>
  <si>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</si>
  <si>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</si>
  <si>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</si>
  <si>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</si>
  <si>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</si>
  <si>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</si>
  <si>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</si>
  <si>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</si>
  <si>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</si>
  <si>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</si>
  <si>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</si>
  <si>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</si>
  <si>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</si>
  <si>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</si>
  <si>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</si>
  <si>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</si>
  <si>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</si>
  <si>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</si>
  <si>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</si>
  <si>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</si>
  <si>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</si>
  <si>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</si>
  <si>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</si>
  <si>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</si>
  <si>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</si>
  <si>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</si>
  <si>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</si>
  <si>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</si>
  <si>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</si>
  <si>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</si>
  <si>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</si>
  <si>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</si>
  <si>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</si>
  <si>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</si>
  <si>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</si>
  <si>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</si>
  <si>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</si>
  <si>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</si>
  <si>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</si>
  <si>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</si>
  <si>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</si>
  <si>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</si>
  <si>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</si>
  <si>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</si>
  <si>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</si>
  <si>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</si>
  <si>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</si>
  <si>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</si>
  <si>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</si>
  <si>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</si>
  <si>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</si>
  <si>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</si>
  <si>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</si>
  <si>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</si>
  <si>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</si>
  <si>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</si>
  <si>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</si>
  <si>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</si>
  <si>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</si>
  <si>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</si>
  <si>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</si>
  <si>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</si>
  <si>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</si>
  <si>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</si>
  <si>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</si>
  <si>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</si>
  <si>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</si>
  <si>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</si>
  <si>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</si>
  <si>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</si>
  <si>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</si>
  <si>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</si>
  <si>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</si>
  <si>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</si>
  <si>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</si>
  <si>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</si>
  <si>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</si>
  <si>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</si>
  <si>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</si>
  <si>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</si>
  <si>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</si>
  <si>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</si>
  <si>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</si>
  <si>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</si>
  <si>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</si>
  <si>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</si>
  <si>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</si>
  <si>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</si>
  <si>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</si>
  <si>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</si>
  <si>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</si>
  <si>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</si>
  <si>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</si>
  <si>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</si>
  <si>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</si>
  <si>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</si>
  <si>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</si>
  <si>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</si>
  <si>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</si>
  <si>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</si>
  <si>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</si>
  <si>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</si>
  <si>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</si>
  <si>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</si>
  <si>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</si>
  <si>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</si>
  <si>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</si>
  <si>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</si>
  <si>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</si>
  <si>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</si>
  <si>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</si>
  <si>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</si>
  <si>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</si>
  <si>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</si>
  <si>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</si>
  <si>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</si>
  <si>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</si>
  <si>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</si>
  <si>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</si>
  <si>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</si>
  <si>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</si>
  <si>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</si>
  <si>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</si>
  <si>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</si>
  <si>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</si>
  <si>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</si>
  <si>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</si>
  <si>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</si>
  <si>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</si>
  <si>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</si>
  <si>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</si>
  <si>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</si>
  <si>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</si>
  <si>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</si>
  <si>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</si>
  <si>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</si>
  <si>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</si>
  <si>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</si>
  <si>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</si>
  <si>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</si>
  <si>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</si>
  <si>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</si>
  <si>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</si>
  <si>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</si>
  <si>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</si>
  <si>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</si>
  <si>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</si>
  <si>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</si>
  <si>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</si>
  <si>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</si>
  <si>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</si>
  <si>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</si>
  <si>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</si>
  <si>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</si>
  <si>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</si>
  <si>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</si>
  <si>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</si>
  <si>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</si>
  <si>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</si>
  <si>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</si>
  <si>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</si>
  <si>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</si>
  <si>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</si>
  <si>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</si>
  <si>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</si>
  <si>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</si>
  <si>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</si>
  <si>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</si>
  <si>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</si>
  <si>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</si>
  <si>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</si>
  <si>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</si>
  <si>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</si>
  <si>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</si>
  <si>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</si>
  <si>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</si>
  <si>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</si>
  <si>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</si>
  <si>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</si>
  <si>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</si>
  <si>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</si>
  <si>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</si>
  <si>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</si>
  <si>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</si>
  <si>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</si>
  <si>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</si>
  <si>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</si>
  <si>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</si>
  <si>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</si>
  <si>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</si>
  <si>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</si>
  <si>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</si>
  <si>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</si>
  <si>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</si>
  <si>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</si>
  <si>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</si>
  <si>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</si>
  <si>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</si>
  <si>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</si>
  <si>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</si>
  <si>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</si>
  <si>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</si>
  <si>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</si>
  <si>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</si>
  <si>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</si>
  <si>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</si>
  <si>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</si>
  <si>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</si>
  <si>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</si>
  <si>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</si>
  <si>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</si>
  <si>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</si>
  <si>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</si>
  <si>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</si>
  <si>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</si>
  <si>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</si>
  <si>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</si>
  <si>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</si>
  <si>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</si>
  <si>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</si>
  <si>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</si>
  <si>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</si>
  <si>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</si>
  <si>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</si>
  <si>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</si>
  <si>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</si>
  <si>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</si>
  <si>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</si>
  <si>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</si>
  <si>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</si>
  <si>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</si>
  <si>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</si>
  <si>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</si>
  <si>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</si>
  <si>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</si>
  <si>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</si>
  <si>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</si>
  <si>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</si>
  <si>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</si>
  <si>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</si>
  <si>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</si>
  <si>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</si>
  <si>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</si>
  <si>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</si>
  <si>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</si>
  <si>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</si>
  <si>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</si>
  <si>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</si>
  <si>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</si>
  <si>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</si>
  <si>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</si>
  <si>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</si>
  <si>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</si>
  <si>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</si>
  <si>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</si>
  <si>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</si>
  <si>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</si>
  <si>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</si>
  <si>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</si>
  <si>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</si>
  <si>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</si>
  <si>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</si>
  <si>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</si>
  <si>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</si>
  <si>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</si>
  <si>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</si>
  <si>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</si>
  <si>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</si>
  <si>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</si>
  <si>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</si>
  <si>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</si>
  <si>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</si>
  <si>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</si>
  <si>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</si>
  <si>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</si>
  <si>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</si>
  <si>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</si>
  <si>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</si>
  <si>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</si>
  <si>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</si>
  <si>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</si>
  <si>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</si>
  <si>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</si>
  <si>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</si>
  <si>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</si>
  <si>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</si>
  <si>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</si>
  <si>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</si>
  <si>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</si>
  <si>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</si>
  <si>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</si>
  <si>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</si>
  <si>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</si>
  <si>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</si>
  <si>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</si>
  <si>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</si>
  <si>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</si>
  <si>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</si>
  <si>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</si>
  <si>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</si>
  <si>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</si>
  <si>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</si>
  <si>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</si>
  <si>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</si>
  <si>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</si>
  <si>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</si>
  <si>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</si>
  <si>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</si>
  <si>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</si>
  <si>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</si>
  <si>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</si>
  <si>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</si>
  <si>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</si>
  <si>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</si>
  <si>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</si>
  <si>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</si>
  <si>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</si>
  <si>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</si>
  <si>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</si>
  <si>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</si>
  <si>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</si>
  <si>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</si>
  <si>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</si>
  <si>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</si>
  <si>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</si>
  <si>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</si>
  <si>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</si>
  <si>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</si>
  <si>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</si>
  <si>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</si>
  <si>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</si>
  <si>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</si>
  <si>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</si>
  <si>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</si>
  <si>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</si>
  <si>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</si>
  <si>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</si>
  <si>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</si>
  <si>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</si>
  <si>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</si>
  <si>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</si>
  <si>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</si>
  <si>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</si>
  <si>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</si>
  <si>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</si>
  <si>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</si>
  <si>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</si>
  <si>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</si>
  <si>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</si>
  <si>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</si>
  <si>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</si>
  <si>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</si>
  <si>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</si>
  <si>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</si>
  <si>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</si>
  <si>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</si>
  <si>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</si>
  <si>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</si>
  <si>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</si>
  <si>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</si>
  <si>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</si>
  <si>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</si>
  <si>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</si>
  <si>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</si>
  <si>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</si>
  <si>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</si>
  <si>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</si>
  <si>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</si>
  <si>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</si>
  <si>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</si>
  <si>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</si>
  <si>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</si>
  <si>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</si>
  <si>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</si>
  <si>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</si>
  <si>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</si>
  <si>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</si>
  <si>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</si>
  <si>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</si>
  <si>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</si>
  <si>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</si>
  <si>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</si>
  <si>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</si>
  <si>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</si>
  <si>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</si>
  <si>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</si>
  <si>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</si>
  <si>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</si>
  <si>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</si>
  <si>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</si>
  <si>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</si>
  <si>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</si>
  <si>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</si>
  <si>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</si>
  <si>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</si>
  <si>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</si>
  <si>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</si>
  <si>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</si>
  <si>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</si>
  <si>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</si>
  <si>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</si>
  <si>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</si>
  <si>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</si>
  <si>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</si>
  <si>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</si>
  <si>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</si>
  <si>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</si>
  <si>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</si>
  <si>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</si>
  <si>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</si>
  <si>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</si>
  <si>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</si>
  <si>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</si>
  <si>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</si>
  <si>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</si>
  <si>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</si>
  <si>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</si>
  <si>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</si>
  <si>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</si>
  <si>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</si>
  <si>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</si>
  <si>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</si>
  <si>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</si>
  <si>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</si>
  <si>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</si>
  <si>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</si>
  <si>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</si>
  <si>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</si>
  <si>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</si>
  <si>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</si>
  <si>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</si>
  <si>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</si>
  <si>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</si>
  <si>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</si>
  <si>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</si>
  <si>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</si>
  <si>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</si>
  <si>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</si>
  <si>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</si>
  <si>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</si>
  <si>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</si>
  <si>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</si>
  <si>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</si>
  <si>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</si>
  <si>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</si>
  <si>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</si>
  <si>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</si>
  <si>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</si>
  <si>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</si>
  <si>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</si>
  <si>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</si>
  <si>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</si>
  <si>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</si>
  <si>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</si>
  <si>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</si>
  <si>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</si>
  <si>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</si>
  <si>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</si>
  <si>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</si>
  <si>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</si>
  <si>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</si>
  <si>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</si>
  <si>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</si>
  <si>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</si>
  <si>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</si>
  <si>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</si>
  <si>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</si>
  <si>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</si>
  <si>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</si>
  <si>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</si>
  <si>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</si>
  <si>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</si>
  <si>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</si>
  <si>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</si>
  <si>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</si>
  <si>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</si>
  <si>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</si>
  <si>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</si>
  <si>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</si>
  <si>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</si>
  <si>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</si>
  <si>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</si>
  <si>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</si>
  <si>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</si>
  <si>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</si>
  <si>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</si>
  <si>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</si>
  <si>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</si>
  <si>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</si>
  <si>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</si>
  <si>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</si>
  <si>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</si>
  <si>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</si>
  <si>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</si>
  <si>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</si>
  <si>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</si>
  <si>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</si>
  <si>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</si>
  <si>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</si>
  <si>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</si>
  <si>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</si>
  <si>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</si>
  <si>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</si>
  <si>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</si>
  <si>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</si>
  <si>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</si>
  <si>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</si>
  <si>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</si>
  <si>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</si>
  <si>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</si>
  <si>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</si>
  <si>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</si>
  <si>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</si>
  <si>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</si>
  <si>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</si>
  <si>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</si>
  <si>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</si>
  <si>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</si>
  <si>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</si>
  <si>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</si>
  <si>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</si>
  <si>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</si>
  <si>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</si>
  <si>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</si>
  <si>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</si>
  <si>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</si>
  <si>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</si>
  <si>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</si>
  <si>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</si>
  <si>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</si>
  <si>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</si>
  <si>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</si>
  <si>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</si>
  <si>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</si>
  <si>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</si>
  <si>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</si>
  <si>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</si>
  <si>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</si>
  <si>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</si>
  <si>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</si>
  <si>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</si>
  <si>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</si>
  <si>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</si>
  <si>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</si>
  <si>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</si>
  <si>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</si>
  <si>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</si>
  <si>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</si>
  <si>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</si>
  <si>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</si>
  <si>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</si>
  <si>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</si>
  <si>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</si>
  <si>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</si>
  <si>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</si>
  <si>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</si>
  <si>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</si>
  <si>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</si>
  <si>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</si>
  <si>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</si>
  <si>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</si>
  <si>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</si>
  <si>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</si>
  <si>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</si>
  <si>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</si>
  <si>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</si>
  <si>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</si>
  <si>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</si>
  <si>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</si>
  <si>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</si>
  <si>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</si>
  <si>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</si>
  <si>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</si>
  <si>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</si>
  <si>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</si>
  <si>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</si>
  <si>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</si>
  <si>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</si>
  <si>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</si>
  <si>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</si>
  <si>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</si>
  <si>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</si>
  <si>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</si>
  <si>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</si>
  <si>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</si>
  <si>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</si>
  <si>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</si>
  <si>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</si>
  <si>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</si>
  <si>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</si>
  <si>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</si>
  <si>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</si>
  <si>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</si>
  <si>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</si>
  <si>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</si>
  <si>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</si>
  <si>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</si>
  <si>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</si>
  <si>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</si>
  <si>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</si>
  <si>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</si>
  <si>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</si>
  <si>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</si>
  <si>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</si>
  <si>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</si>
  <si>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</si>
  <si>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</si>
  <si>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</si>
  <si>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</si>
  <si>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</si>
  <si>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</si>
  <si>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</si>
  <si>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</si>
  <si>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</si>
  <si>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</si>
  <si>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</si>
  <si>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</si>
  <si>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</si>
  <si>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</si>
  <si>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</si>
  <si>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</si>
  <si>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</si>
  <si>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</si>
  <si>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</si>
  <si>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</si>
  <si>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</si>
  <si>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</si>
  <si>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</si>
  <si>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</si>
  <si>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</si>
  <si>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</si>
  <si>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</si>
  <si>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</si>
  <si>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</si>
  <si>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</si>
  <si>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</si>
  <si>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</si>
  <si>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</si>
  <si>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</si>
  <si>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</si>
  <si>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</si>
  <si>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</si>
  <si>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</si>
  <si>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</si>
  <si>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</si>
  <si>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</si>
  <si>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</si>
  <si>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</si>
  <si>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</si>
  <si>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</si>
  <si>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</si>
  <si>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</si>
  <si>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</si>
  <si>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</si>
  <si>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</si>
  <si>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</si>
  <si>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</si>
  <si>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</si>
  <si>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</si>
  <si>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</si>
  <si>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</si>
  <si>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</si>
  <si>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</si>
  <si>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</si>
  <si>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</si>
  <si>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</si>
  <si>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</si>
  <si>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</si>
  <si>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</si>
  <si>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</si>
  <si>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</si>
  <si>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</si>
  <si>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</si>
  <si>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</si>
  <si>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</si>
  <si>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</si>
  <si>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</si>
  <si>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</si>
  <si>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</si>
  <si>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</si>
  <si>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</si>
  <si>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</si>
  <si>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</si>
  <si>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</si>
  <si>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</si>
  <si>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</si>
  <si>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</si>
  <si>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</si>
  <si>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</si>
  <si>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</si>
  <si>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</si>
  <si>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</si>
  <si>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</si>
  <si>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</si>
  <si>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</si>
  <si>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</si>
  <si>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</si>
  <si>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</si>
  <si>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</si>
  <si>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</si>
  <si>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</si>
  <si>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</si>
  <si>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</si>
  <si>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</si>
  <si>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</si>
  <si>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</si>
  <si>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</si>
  <si>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</si>
  <si>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</si>
  <si>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</si>
  <si>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</si>
  <si>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</si>
  <si>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</si>
  <si>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</si>
  <si>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</si>
  <si>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</si>
  <si>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</si>
  <si>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</si>
  <si>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</si>
  <si>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</si>
  <si>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</si>
  <si>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</si>
  <si>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</si>
  <si>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</si>
  <si>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</si>
  <si>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</si>
  <si>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</si>
  <si>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</si>
  <si>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</si>
  <si>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</si>
  <si>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</si>
  <si>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</si>
  <si>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</si>
  <si>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</si>
  <si>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</si>
  <si>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</si>
  <si>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</si>
  <si>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</si>
  <si>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</si>
  <si>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</si>
  <si>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</si>
  <si>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</si>
  <si>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</si>
  <si>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</si>
  <si>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</si>
  <si>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</si>
  <si>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</si>
  <si>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</si>
  <si>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</si>
  <si>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</si>
  <si>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</si>
  <si>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</si>
  <si>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</si>
  <si>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</si>
  <si>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</si>
  <si>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</si>
  <si>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</si>
  <si>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</si>
  <si>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</si>
  <si>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</si>
  <si>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</si>
  <si>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</si>
  <si>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</si>
  <si>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</si>
  <si>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</si>
  <si>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</si>
  <si>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</si>
  <si>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</si>
  <si>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</si>
  <si>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</si>
  <si>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</si>
  <si>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</si>
  <si>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</si>
  <si>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</si>
  <si>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</si>
  <si>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</si>
  <si>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</si>
  <si>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</si>
  <si>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</si>
  <si>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</si>
  <si>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</si>
  <si>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</si>
  <si>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</si>
  <si>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</si>
  <si>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</si>
  <si>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</si>
  <si>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</si>
  <si>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</si>
  <si>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</si>
  <si>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</si>
  <si>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</si>
  <si>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</si>
  <si>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</si>
  <si>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</si>
  <si>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</si>
  <si>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</si>
  <si>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</si>
  <si>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</si>
  <si>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</si>
  <si>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</si>
  <si>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</si>
  <si>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</si>
  <si>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</si>
  <si>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</si>
  <si>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</si>
  <si>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</si>
  <si>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</si>
  <si>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</si>
  <si>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</si>
  <si>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</si>
  <si>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</si>
  <si>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</si>
  <si>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</si>
  <si>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</si>
  <si>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</si>
  <si>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</si>
  <si>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</si>
  <si>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</si>
  <si>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</si>
  <si>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</si>
  <si>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</si>
  <si>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</si>
  <si>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</si>
  <si>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</si>
  <si>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</si>
  <si>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</si>
  <si>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</si>
  <si>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</si>
  <si>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</si>
  <si>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</si>
  <si>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</si>
  <si>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</si>
  <si>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</si>
  <si>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</si>
  <si>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</si>
  <si>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</si>
  <si>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</si>
  <si>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</si>
  <si>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</si>
  <si>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</si>
  <si>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</si>
  <si>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</si>
  <si>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</si>
  <si>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</si>
  <si>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</si>
  <si>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</si>
  <si>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</si>
  <si>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</si>
  <si>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</si>
  <si>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</si>
  <si>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</si>
  <si>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</si>
  <si>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</si>
  <si>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</si>
  <si>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</si>
  <si>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</si>
  <si>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</si>
  <si>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</si>
  <si>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</si>
  <si>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</si>
  <si>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</si>
  <si>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</si>
  <si>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</si>
  <si>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</si>
  <si>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</si>
  <si>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</si>
  <si>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</si>
  <si>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</si>
  <si>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</si>
  <si>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</si>
  <si>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</si>
  <si>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</si>
  <si>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</si>
  <si>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</si>
  <si>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</si>
  <si>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</si>
  <si>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</si>
  <si>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</si>
  <si>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</si>
  <si>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</si>
  <si>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</si>
  <si>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</si>
  <si>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</si>
  <si>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</si>
  <si>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</si>
  <si>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</si>
  <si>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</si>
  <si>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</si>
  <si>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</si>
  <si>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</si>
  <si>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</si>
  <si>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</si>
  <si>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</si>
  <si>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</si>
  <si>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</si>
  <si>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</si>
  <si>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</si>
  <si>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</si>
  <si>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</si>
  <si>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</si>
  <si>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</si>
  <si>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</si>
  <si>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</si>
  <si>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</si>
  <si>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</si>
  <si>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</si>
  <si>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</si>
  <si>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</si>
  <si>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</si>
  <si>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</si>
  <si>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</si>
  <si>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</si>
  <si>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</si>
  <si>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</si>
  <si>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</si>
  <si>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</si>
  <si>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</si>
  <si>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</si>
  <si>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</si>
  <si>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</si>
  <si>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</si>
  <si>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</si>
  <si>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</si>
  <si>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</si>
  <si>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</si>
  <si>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</si>
  <si>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</si>
  <si>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</si>
  <si>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</si>
  <si>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</si>
  <si>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</si>
  <si>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</si>
  <si>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</si>
  <si>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</si>
  <si>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</si>
  <si>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</si>
  <si>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</si>
  <si>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</si>
  <si>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</si>
  <si>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</si>
  <si>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</si>
  <si>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</si>
  <si>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</si>
  <si>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</si>
  <si>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</si>
  <si>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</si>
  <si>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</si>
  <si>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</si>
  <si>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</si>
  <si>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</si>
  <si>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</si>
  <si>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</si>
  <si>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</si>
  <si>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</si>
  <si>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</si>
  <si>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</si>
  <si>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</si>
  <si>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</si>
  <si>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</si>
  <si>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</si>
  <si>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</si>
  <si>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</si>
  <si>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</si>
  <si>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</si>
  <si>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</si>
  <si>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</si>
  <si>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</si>
  <si>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</si>
  <si>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</si>
  <si>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</si>
  <si>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</si>
  <si>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</si>
  <si>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</si>
  <si>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</si>
  <si>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</si>
  <si>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</si>
  <si>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</si>
  <si>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</si>
  <si>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</si>
  <si>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</si>
  <si>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</si>
  <si>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</si>
  <si>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</si>
  <si>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</si>
  <si>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</si>
  <si>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</si>
  <si>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</si>
  <si>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</si>
  <si>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</si>
  <si>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</si>
  <si>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</si>
  <si>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</si>
  <si>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</si>
  <si>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</si>
  <si>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</si>
  <si>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</si>
  <si>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</si>
  <si>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</si>
  <si>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</si>
  <si>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</si>
  <si>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</si>
  <si>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</si>
  <si>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</si>
  <si>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</si>
  <si>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</si>
  <si>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</si>
  <si>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</si>
  <si>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</si>
  <si>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</si>
  <si>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</si>
  <si>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</si>
  <si>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</si>
  <si>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</si>
  <si>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</si>
  <si>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</si>
  <si>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</si>
  <si>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</si>
  <si>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</si>
  <si>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</si>
  <si>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</si>
  <si>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</si>
  <si>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</si>
  <si>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</si>
  <si>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</si>
  <si>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</si>
  <si>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</si>
  <si>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</si>
  <si>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</si>
  <si>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</si>
  <si>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</si>
  <si>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</si>
  <si>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</si>
  <si>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</si>
  <si>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</si>
  <si>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</si>
  <si>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</si>
  <si>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</si>
  <si>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</si>
  <si>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</si>
  <si>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</si>
  <si>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</si>
  <si>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</si>
  <si>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</si>
  <si>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</si>
  <si>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</si>
  <si>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</si>
  <si>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</si>
  <si>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</si>
  <si>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</si>
  <si>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</si>
  <si>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</si>
  <si>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</si>
  <si>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</si>
  <si>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</si>
  <si>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</si>
  <si>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</si>
  <si>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</si>
  <si>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</si>
  <si>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</si>
  <si>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</si>
  <si>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</si>
  <si>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</si>
  <si>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</si>
  <si>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</si>
  <si>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</si>
  <si>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</si>
  <si>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</si>
  <si>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</si>
  <si>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</si>
  <si>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</si>
  <si>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</si>
  <si>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</si>
  <si>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</si>
  <si>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</si>
  <si>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</si>
  <si>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</si>
  <si>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</si>
  <si>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</si>
  <si>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</si>
  <si>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</si>
  <si>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</si>
  <si>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</si>
  <si>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</si>
  <si>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</si>
  <si>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</si>
  <si>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</si>
  <si>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</si>
  <si>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</si>
  <si>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</si>
  <si>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</si>
  <si>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</si>
  <si>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</si>
  <si>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</si>
  <si>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</si>
  <si>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</si>
  <si>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</si>
  <si>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</si>
  <si>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</si>
  <si>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</si>
  <si>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</si>
  <si>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</si>
  <si>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</si>
  <si>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</si>
  <si>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</si>
  <si>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</si>
  <si>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</si>
  <si>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</si>
  <si>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</si>
  <si>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</si>
  <si>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</si>
  <si>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</si>
  <si>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</si>
  <si>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</si>
  <si>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</si>
  <si>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</si>
  <si>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</si>
  <si>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</si>
  <si>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</si>
  <si>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</si>
  <si>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</si>
  <si>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</si>
  <si>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</si>
  <si>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</si>
  <si>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</si>
  <si>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</si>
  <si>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</si>
  <si>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</si>
  <si>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</si>
  <si>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</si>
  <si>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</si>
  <si>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</si>
  <si>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</si>
  <si>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</si>
  <si>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</si>
  <si>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</si>
  <si>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</si>
  <si>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</si>
  <si>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</si>
  <si>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</si>
  <si>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</si>
  <si>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</si>
  <si>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</si>
  <si>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</si>
  <si>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</si>
  <si>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</si>
  <si>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</si>
  <si>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</si>
  <si>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</si>
  <si>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</si>
  <si>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</si>
  <si>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</si>
  <si>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</si>
  <si>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</si>
  <si>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</si>
  <si>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</si>
  <si>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</si>
  <si>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</si>
  <si>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</si>
  <si>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</si>
  <si>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</si>
  <si>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</si>
  <si>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</si>
  <si>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</si>
  <si>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</si>
  <si>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</si>
  <si>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</si>
  <si>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</si>
  <si>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</si>
  <si>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</si>
  <si>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</si>
  <si>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</si>
  <si>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</si>
  <si>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</si>
  <si>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</si>
  <si>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</si>
  <si>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</si>
  <si>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</si>
  <si>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</si>
  <si>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</si>
  <si>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</si>
  <si>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</si>
  <si>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</si>
  <si>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</si>
  <si>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</si>
  <si>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</si>
  <si>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</si>
  <si>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</si>
  <si>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</si>
  <si>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</si>
  <si>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</si>
  <si>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</si>
  <si>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</si>
  <si>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</si>
  <si>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</si>
  <si>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</si>
  <si>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</si>
  <si>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</si>
  <si>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</si>
  <si>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</si>
  <si>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</si>
  <si>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</si>
  <si>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</si>
  <si>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</si>
  <si>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</si>
  <si>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</si>
  <si>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</si>
  <si>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</si>
  <si>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</si>
  <si>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</si>
  <si>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</si>
  <si>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</si>
  <si>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</si>
  <si>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</si>
  <si>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</si>
  <si>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</si>
  <si>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</si>
  <si>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</si>
  <si>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</si>
  <si>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</si>
  <si>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</si>
  <si>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</si>
  <si>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</si>
  <si>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</si>
  <si>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</si>
  <si>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</si>
  <si>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</si>
  <si>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</si>
  <si>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</si>
  <si>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</si>
  <si>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</si>
  <si>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</si>
  <si>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</si>
  <si>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</si>
  <si>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</si>
  <si>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</si>
  <si>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</si>
  <si>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</si>
  <si>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</si>
  <si>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</si>
  <si>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</si>
  <si>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</si>
  <si>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</si>
  <si>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</si>
  <si>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</si>
  <si>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</si>
  <si>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</si>
  <si>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</si>
  <si>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</si>
  <si>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</si>
  <si>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</si>
  <si>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</si>
  <si>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</si>
  <si>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</si>
  <si>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</si>
  <si>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</si>
  <si>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</si>
  <si>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</si>
  <si>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</si>
  <si>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</si>
  <si>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</si>
  <si>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</si>
  <si>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</si>
  <si>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</si>
  <si>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</si>
  <si>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</si>
  <si>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</si>
  <si>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</si>
  <si>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</si>
  <si>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</si>
  <si>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</si>
  <si>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</si>
  <si>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</si>
  <si>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</si>
  <si>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</si>
  <si>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</si>
  <si>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</si>
  <si>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</si>
  <si>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</si>
  <si>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</si>
  <si>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</si>
  <si>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</si>
  <si>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</si>
  <si>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</si>
  <si>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</si>
  <si>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</si>
  <si>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</si>
  <si>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</si>
  <si>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</si>
  <si>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</si>
  <si>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</si>
  <si>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</si>
  <si>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</si>
  <si>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</si>
  <si>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</si>
  <si>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</si>
  <si>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</si>
  <si>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</si>
  <si>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</si>
  <si>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</si>
  <si>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</si>
  <si>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</si>
  <si>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</si>
  <si>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</si>
  <si>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</si>
  <si>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</si>
  <si>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</si>
  <si>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</si>
  <si>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</si>
  <si>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</si>
  <si>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</si>
  <si>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</si>
  <si>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</si>
  <si>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</si>
  <si>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</si>
  <si>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</si>
  <si>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</si>
  <si>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</si>
  <si>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</si>
  <si>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</si>
  <si>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</si>
  <si>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</si>
  <si>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</si>
  <si>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</si>
  <si>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</si>
  <si>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</si>
  <si>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</si>
  <si>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</si>
  <si>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</si>
  <si>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</si>
  <si>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</si>
  <si>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</si>
  <si>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</si>
  <si>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</si>
  <si>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</si>
  <si>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</si>
  <si>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</si>
  <si>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</si>
  <si>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</si>
  <si>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</si>
  <si>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</si>
  <si>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</si>
  <si>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</si>
  <si>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</si>
  <si>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</si>
  <si>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</si>
  <si>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</si>
  <si>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</si>
  <si>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</si>
  <si>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</si>
  <si>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</si>
  <si>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</si>
  <si>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</si>
  <si>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</si>
  <si>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</si>
  <si>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</si>
  <si>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</si>
  <si>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</si>
  <si>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</si>
  <si>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</si>
  <si>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</si>
  <si>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</si>
  <si>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</si>
  <si>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</si>
  <si>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</si>
  <si>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</si>
  <si>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</si>
  <si>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</si>
  <si>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</si>
  <si>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</si>
  <si>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</si>
  <si>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</si>
  <si>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</si>
  <si>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</si>
  <si>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</si>
  <si>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</si>
  <si>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</si>
  <si>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</si>
  <si>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</si>
  <si>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</si>
  <si>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</si>
  <si>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</si>
  <si>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</si>
  <si>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</si>
  <si>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</si>
  <si>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</si>
  <si>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</si>
  <si>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</si>
  <si>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</si>
  <si>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</si>
  <si>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</si>
  <si>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</si>
  <si>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</si>
  <si>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</si>
  <si>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</si>
  <si>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</si>
  <si>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</si>
  <si>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</si>
  <si>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</si>
  <si>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</si>
  <si>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</si>
  <si>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</si>
  <si>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</si>
  <si>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</si>
  <si>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</si>
  <si>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</si>
  <si>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</si>
  <si>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</si>
  <si>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</si>
  <si>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</si>
  <si>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</si>
  <si>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</si>
  <si>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</si>
  <si>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</si>
  <si>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</si>
  <si>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</si>
  <si>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</si>
  <si>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</si>
  <si>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</si>
  <si>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</si>
  <si>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</si>
  <si>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</si>
  <si>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</si>
  <si>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</si>
  <si>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</si>
  <si>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</si>
  <si>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</si>
  <si>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</si>
  <si>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</si>
  <si>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</si>
  <si>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</si>
  <si>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</si>
  <si>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</si>
  <si>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</si>
  <si>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</si>
  <si>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</si>
  <si>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</si>
  <si>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</si>
  <si>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</si>
  <si>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</si>
  <si>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</si>
  <si>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</si>
  <si>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</si>
  <si>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</si>
  <si>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</si>
  <si>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</si>
  <si>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</si>
  <si>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</si>
  <si>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</si>
  <si>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</si>
  <si>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</si>
  <si>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</si>
  <si>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</si>
  <si>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</si>
  <si>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</si>
  <si>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</si>
  <si>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</si>
  <si>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</si>
  <si>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</si>
  <si>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</si>
  <si>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</si>
  <si>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</si>
  <si>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</si>
  <si>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</si>
  <si>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</si>
  <si>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</si>
  <si>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</si>
  <si>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</si>
  <si>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</si>
  <si>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</si>
  <si>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</si>
  <si>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</si>
  <si>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</si>
  <si>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</si>
  <si>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</si>
  <si>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</si>
  <si>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</si>
  <si>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</si>
  <si>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</si>
  <si>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</si>
  <si>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</si>
  <si>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</si>
  <si>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</si>
  <si>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</si>
  <si>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</si>
  <si>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</si>
  <si>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</si>
  <si>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</si>
  <si>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</si>
  <si>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</si>
  <si>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</si>
  <si>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</si>
  <si>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</si>
  <si>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</si>
  <si>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</si>
  <si>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</si>
  <si>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</si>
  <si>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</si>
  <si>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</si>
  <si>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</si>
  <si>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</si>
  <si>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</si>
  <si>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</si>
  <si>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</si>
  <si>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</si>
  <si>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</si>
  <si>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</si>
  <si>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</si>
  <si>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</si>
  <si>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</si>
  <si>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</si>
  <si>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</si>
  <si>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</si>
  <si>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</si>
  <si>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</si>
  <si>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</si>
  <si>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</si>
  <si>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</si>
  <si>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</si>
  <si>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</si>
  <si>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</si>
  <si>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</si>
  <si>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</si>
  <si>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</si>
  <si>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</si>
  <si>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</si>
  <si>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</si>
  <si>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</si>
  <si>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</si>
  <si>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</si>
  <si>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</si>
  <si>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</si>
  <si>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</si>
  <si>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</si>
  <si>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</si>
  <si>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</si>
  <si>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</si>
  <si>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</si>
  <si>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</si>
  <si>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</si>
  <si>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</si>
  <si>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</si>
  <si>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</si>
  <si>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</si>
  <si>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</si>
  <si>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</si>
  <si>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</si>
  <si>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</si>
  <si>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</si>
  <si>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</si>
  <si>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</si>
  <si>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</si>
  <si>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</si>
  <si>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</si>
  <si>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</si>
  <si>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</si>
  <si>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</si>
  <si>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</si>
  <si>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</si>
  <si>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</si>
  <si>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</si>
  <si>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</si>
  <si>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</si>
  <si>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</si>
  <si>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</si>
  <si>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</si>
  <si>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</si>
  <si>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</si>
  <si>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</si>
  <si>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</si>
  <si>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</si>
  <si>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</si>
  <si>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</si>
  <si>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</si>
  <si>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</si>
  <si>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</si>
  <si>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</si>
  <si>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</si>
  <si>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</si>
  <si>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</si>
  <si>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</si>
  <si>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</si>
  <si>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</si>
  <si>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</si>
  <si>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</si>
  <si>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</si>
  <si>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</si>
  <si>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</si>
  <si>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</si>
  <si>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</si>
  <si>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</si>
  <si>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</si>
  <si>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</si>
  <si>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</si>
  <si>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</si>
  <si>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</si>
  <si>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</si>
  <si>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</si>
  <si>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</si>
  <si>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</si>
  <si>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</si>
  <si>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</si>
  <si>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</si>
  <si>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</si>
  <si>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</si>
  <si>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</si>
  <si>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</si>
  <si>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</si>
  <si>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</si>
  <si>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</si>
  <si>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</si>
  <si>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</si>
  <si>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</si>
  <si>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</si>
  <si>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</si>
  <si>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</si>
  <si>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</si>
  <si>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</si>
  <si>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</si>
  <si>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</si>
  <si>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</si>
  <si>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</si>
  <si>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</si>
  <si>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</si>
  <si>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</si>
  <si>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</si>
  <si>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</si>
  <si>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</si>
  <si>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</si>
  <si>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</si>
  <si>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</si>
  <si>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</si>
  <si>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</si>
  <si>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</si>
  <si>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</si>
  <si>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</si>
  <si>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</si>
  <si>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</si>
  <si>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</si>
  <si>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</si>
  <si>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</si>
  <si>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</si>
  <si>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</si>
  <si>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</si>
  <si>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</si>
  <si>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</si>
  <si>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</si>
  <si>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</si>
  <si>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</si>
  <si>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</si>
  <si>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</si>
  <si>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</si>
  <si>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</si>
  <si>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</si>
  <si>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</si>
  <si>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</si>
  <si>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</si>
  <si>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</si>
  <si>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</si>
  <si>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</si>
  <si>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</si>
  <si>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</si>
  <si>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</si>
  <si>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</si>
  <si>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</si>
  <si>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</si>
  <si>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</si>
  <si>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</si>
  <si>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</si>
  <si>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</si>
  <si>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</si>
  <si>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</si>
  <si>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</si>
  <si>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</si>
  <si>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</si>
  <si>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</si>
  <si>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</si>
  <si>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</si>
  <si>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</si>
  <si>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</si>
  <si>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</si>
  <si>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</si>
  <si>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</si>
  <si>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</si>
  <si>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</si>
  <si>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</si>
  <si>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</si>
  <si>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</si>
  <si>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</si>
  <si>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</si>
  <si>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</si>
  <si>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</si>
  <si>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</si>
  <si>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</si>
  <si>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</si>
  <si>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</si>
  <si>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</si>
  <si>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</si>
  <si>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</si>
  <si>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</si>
  <si>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</si>
  <si>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</si>
  <si>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</si>
  <si>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</si>
  <si>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</si>
  <si>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</si>
  <si>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</si>
  <si>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</si>
  <si>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</si>
  <si>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</si>
  <si>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</si>
  <si>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</si>
  <si>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</si>
  <si>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</si>
  <si>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</si>
  <si>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</si>
  <si>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</si>
  <si>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</si>
  <si>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</si>
  <si>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</si>
  <si>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</si>
  <si>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</si>
  <si>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</si>
  <si>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</si>
  <si>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</si>
  <si>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</si>
  <si>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</si>
  <si>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</si>
  <si>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</si>
  <si>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</si>
  <si>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</si>
  <si>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</si>
  <si>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</si>
  <si>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</si>
  <si>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</si>
  <si>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</si>
  <si>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</si>
  <si>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</si>
  <si>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</si>
  <si>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</si>
  <si>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</si>
  <si>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</si>
  <si>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</si>
  <si>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</si>
  <si>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</si>
  <si>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</si>
  <si>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</si>
  <si>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</si>
  <si>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</si>
  <si>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</si>
  <si>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</si>
  <si>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</si>
  <si>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</si>
  <si>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</si>
  <si>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</si>
  <si>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</si>
  <si>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</si>
  <si>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</si>
  <si>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</si>
  <si>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</si>
  <si>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</si>
  <si>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</si>
  <si>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</si>
  <si>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</si>
  <si>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</si>
  <si>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</si>
  <si>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</si>
  <si>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</si>
  <si>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</si>
  <si>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</si>
  <si>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</si>
  <si>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</si>
  <si>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</si>
  <si>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</si>
  <si>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</si>
  <si>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</si>
  <si>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</si>
  <si>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</si>
  <si>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</si>
  <si>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</si>
  <si>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</si>
  <si>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</si>
  <si>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</si>
  <si>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</si>
  <si>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</si>
  <si>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</si>
  <si>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</si>
  <si>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</si>
  <si>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</si>
  <si>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</si>
  <si>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</si>
  <si>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</si>
  <si>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</si>
  <si>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</si>
  <si>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</si>
  <si>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</si>
  <si>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</si>
  <si>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</si>
  <si>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</si>
  <si>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</si>
  <si>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</si>
  <si>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</si>
  <si>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</si>
  <si>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</si>
  <si>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</si>
  <si>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</si>
  <si>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</si>
  <si>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</si>
  <si>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</si>
  <si>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</si>
  <si>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</si>
  <si>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</si>
  <si>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</si>
  <si>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</si>
  <si>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</si>
  <si>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</si>
  <si>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</si>
  <si>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</si>
  <si>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</si>
  <si>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</si>
  <si>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</si>
  <si>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</si>
  <si>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</si>
  <si>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</si>
  <si>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</si>
  <si>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</si>
  <si>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</si>
  <si>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</si>
  <si>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</si>
  <si>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</si>
  <si>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</si>
  <si>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</si>
  <si>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</si>
  <si>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</si>
  <si>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</si>
  <si>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</si>
  <si>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</si>
  <si>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</si>
  <si>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</si>
  <si>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</si>
  <si>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</si>
  <si>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</si>
  <si>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</si>
  <si>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</si>
  <si>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</si>
  <si>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</si>
  <si>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</si>
  <si>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</si>
  <si>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</si>
  <si>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</si>
  <si>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</si>
  <si>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</si>
  <si>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</si>
  <si>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</si>
  <si>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</si>
  <si>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</si>
  <si>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</si>
  <si>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</si>
  <si>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</si>
  <si>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</si>
  <si>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</si>
  <si>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</si>
  <si>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</si>
  <si>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</si>
  <si>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</si>
  <si>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</si>
  <si>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</si>
  <si>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</si>
  <si>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</si>
  <si>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</si>
  <si>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</si>
  <si>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</si>
  <si>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</si>
  <si>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</si>
  <si>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</si>
  <si>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</si>
  <si>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</si>
  <si>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</si>
  <si>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</si>
  <si>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</si>
  <si>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</si>
  <si>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</si>
  <si>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</si>
  <si>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</si>
  <si>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</si>
  <si>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</si>
  <si>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</si>
  <si>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</si>
  <si>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</si>
  <si>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</si>
  <si>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</si>
  <si>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</si>
  <si>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</si>
  <si>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</si>
  <si>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</si>
  <si>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</si>
  <si>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</si>
  <si>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</si>
  <si>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</si>
  <si>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</si>
  <si>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</si>
  <si>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</si>
  <si>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</si>
  <si>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</si>
  <si>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</si>
  <si>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</si>
  <si>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</si>
  <si>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</si>
  <si>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</si>
  <si>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</si>
  <si>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</si>
  <si>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</si>
  <si>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</si>
  <si>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</si>
  <si>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</si>
  <si>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</si>
  <si>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</si>
  <si>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</si>
  <si>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</si>
  <si>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</si>
  <si>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</si>
  <si>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</si>
  <si>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</si>
  <si>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</si>
  <si>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</si>
  <si>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</si>
  <si>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</si>
  <si>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</si>
  <si>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</si>
  <si>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</si>
  <si>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</si>
  <si>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</si>
  <si>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</si>
  <si>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</si>
  <si>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</si>
  <si>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</si>
  <si>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</si>
  <si>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</si>
  <si>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</si>
  <si>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</si>
  <si>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</si>
  <si>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</si>
  <si>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</si>
  <si>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</si>
  <si>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</si>
  <si>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</si>
  <si>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</si>
  <si>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</si>
  <si>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</si>
  <si>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</si>
  <si>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</si>
  <si>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</si>
  <si>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</si>
  <si>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</si>
  <si>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</si>
  <si>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</si>
  <si>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</si>
  <si>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</si>
  <si>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</si>
  <si>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</si>
  <si>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</si>
  <si>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</si>
  <si>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</si>
  <si>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</si>
  <si>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</si>
  <si>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</si>
  <si>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</si>
  <si>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</si>
  <si>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</si>
  <si>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</si>
  <si>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</si>
  <si>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</si>
  <si>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</si>
  <si>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</si>
  <si>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</si>
  <si>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</si>
  <si>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</si>
  <si>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</si>
  <si>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</si>
  <si>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</si>
  <si>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</si>
  <si>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</si>
  <si>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</si>
  <si>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</si>
  <si>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</si>
  <si>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</si>
  <si>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</si>
  <si>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</si>
  <si>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</si>
  <si>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</si>
  <si>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</si>
  <si>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</si>
  <si>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</si>
  <si>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</si>
  <si>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</si>
  <si>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</si>
  <si>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</si>
  <si>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</si>
  <si>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</si>
  <si>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</si>
  <si>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</si>
  <si>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</si>
  <si>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</si>
  <si>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</si>
  <si>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</si>
  <si>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</si>
  <si>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</si>
  <si>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</si>
  <si>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</si>
  <si>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</si>
  <si>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</si>
  <si>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</si>
  <si>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</si>
  <si>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</si>
  <si>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</si>
  <si>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</si>
  <si>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</si>
  <si>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</si>
  <si>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</si>
  <si>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</si>
  <si>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</si>
  <si>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</si>
  <si>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</si>
  <si>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</si>
  <si>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</si>
  <si>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</si>
  <si>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</si>
  <si>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</si>
  <si>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</si>
  <si>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</si>
  <si>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</si>
  <si>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</si>
  <si>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</si>
  <si>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</si>
  <si>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</si>
  <si>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</si>
  <si>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</si>
  <si>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</si>
  <si>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</si>
  <si>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</si>
  <si>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</si>
  <si>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</si>
  <si>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</si>
  <si>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</si>
  <si>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</si>
  <si>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</si>
  <si>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</si>
  <si>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</si>
  <si>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</si>
  <si>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</si>
  <si>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</si>
  <si>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</si>
  <si>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</si>
  <si>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</si>
  <si>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</si>
  <si>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</si>
  <si>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</si>
  <si>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</si>
  <si>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</si>
  <si>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</si>
  <si>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</si>
  <si>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</si>
  <si>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</si>
  <si>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</si>
  <si>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</si>
  <si>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</si>
  <si>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</si>
  <si>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</si>
  <si>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</si>
  <si>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</si>
  <si>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</si>
  <si>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</si>
  <si>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</si>
  <si>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</si>
  <si>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</si>
  <si>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</si>
  <si>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</si>
  <si>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</si>
  <si>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</si>
  <si>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</si>
  <si>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</si>
  <si>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</si>
  <si>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</si>
  <si>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</si>
  <si>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</si>
  <si>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</si>
  <si>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</si>
  <si>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</si>
  <si>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</si>
  <si>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</si>
  <si>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</si>
  <si>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</si>
  <si>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</si>
  <si>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</si>
  <si>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</si>
  <si>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</si>
  <si>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</si>
  <si>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</si>
  <si>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</si>
  <si>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</si>
  <si>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</si>
  <si>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</si>
  <si>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</si>
  <si>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</si>
  <si>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</si>
  <si>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</si>
  <si>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</si>
  <si>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</si>
  <si>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</si>
  <si>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</si>
  <si>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</si>
  <si>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</si>
  <si>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</si>
  <si>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</si>
  <si>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</si>
  <si>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</si>
  <si>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</si>
  <si>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</si>
  <si>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</si>
  <si>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</si>
  <si>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</si>
  <si>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</si>
  <si>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</si>
  <si>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</si>
  <si>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</si>
  <si>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</si>
  <si>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</si>
  <si>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</si>
  <si>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</si>
  <si>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</si>
  <si>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</si>
  <si>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</si>
  <si>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</si>
  <si>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</si>
  <si>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</si>
  <si>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</si>
  <si>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</si>
  <si>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</si>
  <si>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</si>
  <si>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</si>
  <si>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</si>
  <si>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</si>
  <si>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</si>
  <si>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</si>
  <si>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</si>
  <si>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</si>
  <si>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</si>
  <si>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</si>
  <si>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</si>
  <si>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</si>
  <si>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</si>
  <si>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</si>
  <si>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</si>
  <si>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</si>
  <si>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</si>
  <si>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</si>
  <si>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</si>
  <si>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</si>
  <si>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</si>
  <si>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</si>
  <si>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</si>
  <si>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</si>
  <si>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</si>
  <si>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</si>
  <si>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</si>
  <si>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</si>
  <si>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</si>
  <si>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</si>
  <si>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</si>
  <si>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</si>
  <si>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</si>
  <si>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</si>
  <si>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</si>
  <si>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</si>
  <si>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</si>
  <si>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</si>
  <si>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</si>
  <si>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</si>
  <si>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</si>
  <si>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</si>
  <si>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</si>
  <si>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</si>
  <si>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</si>
  <si>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</si>
  <si>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</si>
  <si>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</si>
  <si>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</si>
  <si>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</si>
  <si>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</si>
  <si>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</si>
  <si>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</si>
  <si>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</si>
  <si>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</si>
  <si>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</si>
  <si>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</si>
  <si>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</si>
  <si>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</si>
  <si>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</si>
  <si>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</si>
  <si>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</si>
  <si>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</si>
  <si>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</si>
  <si>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</si>
  <si>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</si>
  <si>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</si>
  <si>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</si>
  <si>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</si>
  <si>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</si>
  <si>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</si>
  <si>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</si>
  <si>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</si>
  <si>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</si>
  <si>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</si>
  <si>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</si>
  <si>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</si>
  <si>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</si>
  <si>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</si>
  <si>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</si>
  <si>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</si>
  <si>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</si>
  <si>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</si>
  <si>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</si>
  <si>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</si>
  <si>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</si>
  <si>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</si>
  <si>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</si>
  <si>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</si>
  <si>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</si>
  <si>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</si>
  <si>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</si>
  <si>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</si>
  <si>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</si>
  <si>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</si>
  <si>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</si>
  <si>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</si>
  <si>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</si>
  <si>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</si>
  <si>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</si>
  <si>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</si>
  <si>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</si>
  <si>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</si>
  <si>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</si>
  <si>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</si>
  <si>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</si>
  <si>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</si>
  <si>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</si>
  <si>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</si>
  <si>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</si>
  <si>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</si>
  <si>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</si>
  <si>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</si>
  <si>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</si>
  <si>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</si>
  <si>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</si>
  <si>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</si>
  <si>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</si>
  <si>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</si>
  <si>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</si>
  <si>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</si>
  <si>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</si>
  <si>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</si>
  <si>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</si>
  <si>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</si>
  <si>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</si>
  <si>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</si>
  <si>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</si>
  <si>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</si>
  <si>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</si>
  <si>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</si>
  <si>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</si>
  <si>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</si>
  <si>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</si>
  <si>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</si>
  <si>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</si>
  <si>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</si>
  <si>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</si>
  <si>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</si>
  <si>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</si>
  <si>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</si>
  <si>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</si>
  <si>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</si>
  <si>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</si>
  <si>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</si>
  <si>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</si>
  <si>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</si>
  <si>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</si>
  <si>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</si>
  <si>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</si>
  <si>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</si>
  <si>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</si>
  <si>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</si>
  <si>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</si>
  <si>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</si>
  <si>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</si>
  <si>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</si>
  <si>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</si>
  <si>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</si>
  <si>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</si>
  <si>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</si>
  <si>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</si>
  <si>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</si>
  <si>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</si>
  <si>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</si>
  <si>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</si>
  <si>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</si>
  <si>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</si>
  <si>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</si>
  <si>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</si>
  <si>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</si>
  <si>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</si>
  <si>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</si>
  <si>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</si>
  <si>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</si>
  <si>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</si>
  <si>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</si>
  <si>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</si>
  <si>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</si>
  <si>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</si>
  <si>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</si>
  <si>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</si>
  <si>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</si>
  <si>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</si>
  <si>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</si>
  <si>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</si>
  <si>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</si>
  <si>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</si>
  <si>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</si>
  <si>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</si>
  <si>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</si>
  <si>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</si>
  <si>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</si>
  <si>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</si>
  <si>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</si>
  <si>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</si>
  <si>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</si>
  <si>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</si>
  <si>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</si>
  <si>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</si>
  <si>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</si>
  <si>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</si>
  <si>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</si>
  <si>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</si>
  <si>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</si>
  <si>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</si>
  <si>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</si>
  <si>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</si>
  <si>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</si>
  <si>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</si>
  <si>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</si>
  <si>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</si>
  <si>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</si>
  <si>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</si>
  <si>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</si>
  <si>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</si>
  <si>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</si>
  <si>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</si>
  <si>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</si>
  <si>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</si>
  <si>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</si>
  <si>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</si>
  <si>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</si>
  <si>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</si>
  <si>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</si>
  <si>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</si>
  <si>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</si>
  <si>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</si>
  <si>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</si>
  <si>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</si>
  <si>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</si>
  <si>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</si>
  <si>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</si>
  <si>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</si>
  <si>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</si>
  <si>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</si>
  <si>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</si>
  <si>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</si>
  <si>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</si>
  <si>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</si>
  <si>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</si>
  <si>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</si>
  <si>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</si>
  <si>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</si>
  <si>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</si>
  <si>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</si>
  <si>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</si>
  <si>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</si>
  <si>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</si>
  <si>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</si>
  <si>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</si>
  <si>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</si>
  <si>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</si>
  <si>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</si>
  <si>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</si>
  <si>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</si>
  <si>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</si>
  <si>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</si>
  <si>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</si>
  <si>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</si>
  <si>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</si>
  <si>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</si>
  <si>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</si>
  <si>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</si>
  <si>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</si>
  <si>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</si>
  <si>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</si>
  <si>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</si>
  <si>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</si>
  <si>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</si>
  <si>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</si>
  <si>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</si>
  <si>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</si>
  <si>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</si>
  <si>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</si>
  <si>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</si>
  <si>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</si>
  <si>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</si>
  <si>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</si>
  <si>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</si>
  <si>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</si>
  <si>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</si>
  <si>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</si>
  <si>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</si>
  <si>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</si>
  <si>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</si>
  <si>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</si>
  <si>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</si>
  <si>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</si>
  <si>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</si>
  <si>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</si>
  <si>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</si>
  <si>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</si>
  <si>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</si>
  <si>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</si>
  <si>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</si>
  <si>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</si>
  <si>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</si>
  <si>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</si>
  <si>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</si>
  <si>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</si>
  <si>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</si>
  <si>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</si>
  <si>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</si>
  <si>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</si>
  <si>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</si>
  <si>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</si>
  <si>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</si>
  <si>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</si>
  <si>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</si>
  <si>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</si>
  <si>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</si>
  <si>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</si>
  <si>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</si>
  <si>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</si>
  <si>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</si>
  <si>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</si>
  <si>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</si>
  <si>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</si>
  <si>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</si>
  <si>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</si>
  <si>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</si>
  <si>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</si>
  <si>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</si>
  <si>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</si>
  <si>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</si>
  <si>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</si>
  <si>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</si>
  <si>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</si>
  <si>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</si>
  <si>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</si>
  <si>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</si>
  <si>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</si>
  <si>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</si>
  <si>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</si>
  <si>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</si>
  <si>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</si>
  <si>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</si>
  <si>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</si>
  <si>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</si>
  <si>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</si>
  <si>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</si>
  <si>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</si>
  <si>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</si>
  <si>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</si>
  <si>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</si>
  <si>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</si>
  <si>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</si>
  <si>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</si>
  <si>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</si>
  <si>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</si>
  <si>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</si>
  <si>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</si>
  <si>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</si>
  <si>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</si>
  <si>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</si>
  <si>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</si>
  <si>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</si>
  <si>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</si>
  <si>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</si>
  <si>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</si>
  <si>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</si>
  <si>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</si>
  <si>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</si>
  <si>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</si>
  <si>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</si>
  <si>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</si>
  <si>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</si>
  <si>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</si>
  <si>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</si>
  <si>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</si>
  <si>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</si>
  <si>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</si>
  <si>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</si>
  <si>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</si>
  <si>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</si>
  <si>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</si>
  <si>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</si>
  <si>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</si>
  <si>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</si>
  <si>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</si>
  <si>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</si>
  <si>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</si>
  <si>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</si>
  <si>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</si>
  <si>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</si>
  <si>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</si>
  <si>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</si>
  <si>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</si>
  <si>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</si>
  <si>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</si>
  <si>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</si>
  <si>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</si>
  <si>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</si>
  <si>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</si>
  <si>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</si>
  <si>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</si>
  <si>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</si>
  <si>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</si>
  <si>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</si>
  <si>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</si>
  <si>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</si>
  <si>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</si>
  <si>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</si>
  <si>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</si>
  <si>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</si>
  <si>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</si>
  <si>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</si>
  <si>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</si>
  <si>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</si>
  <si>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</si>
  <si>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</si>
  <si>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</si>
  <si>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</si>
  <si>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</si>
  <si>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</si>
  <si>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</si>
  <si>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</si>
  <si>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</si>
  <si>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</si>
  <si>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</si>
  <si>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</si>
  <si>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</si>
  <si>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</si>
  <si>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</si>
  <si>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</si>
  <si>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</si>
  <si>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</si>
  <si>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</si>
  <si>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</si>
  <si>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</si>
  <si>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</si>
  <si>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</si>
  <si>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</si>
  <si>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</si>
  <si>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</si>
  <si>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</si>
  <si>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</si>
  <si>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</si>
  <si>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</si>
  <si>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</si>
  <si>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</si>
  <si>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</si>
  <si>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</si>
  <si>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</si>
  <si>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</si>
  <si>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</si>
  <si>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</si>
  <si>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</si>
  <si>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</si>
  <si>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</si>
  <si>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</si>
  <si>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</si>
  <si>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</si>
  <si>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</si>
  <si>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</si>
  <si>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</si>
  <si>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</si>
  <si>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</si>
  <si>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</si>
  <si>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</si>
  <si>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</si>
  <si>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</si>
  <si>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</si>
  <si>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</si>
  <si>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</si>
  <si>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</si>
  <si>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</si>
  <si>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</si>
  <si>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</si>
  <si>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</si>
  <si>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</si>
  <si>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</si>
  <si>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</si>
  <si>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</si>
  <si>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</si>
  <si>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</si>
  <si>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</si>
  <si>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</si>
  <si>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</si>
  <si>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</si>
  <si>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</si>
  <si>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</si>
  <si>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</si>
  <si>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</si>
  <si>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</si>
  <si>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</si>
  <si>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</si>
  <si>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</si>
  <si>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</si>
  <si>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</si>
  <si>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</si>
  <si>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</si>
  <si>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</si>
  <si>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</si>
  <si>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</si>
  <si>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</si>
  <si>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</si>
  <si>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</si>
  <si>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</si>
  <si>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</si>
  <si>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</si>
  <si>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</si>
  <si>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</si>
  <si>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</si>
  <si>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</si>
  <si>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</si>
  <si>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</si>
  <si>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</si>
  <si>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</si>
  <si>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</si>
  <si>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</si>
  <si>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</si>
  <si>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</si>
  <si>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</si>
  <si>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</si>
  <si>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</si>
  <si>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</si>
  <si>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</si>
  <si>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</si>
  <si>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</si>
  <si>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</si>
  <si>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</si>
  <si>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</si>
  <si>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</si>
  <si>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</si>
  <si>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</si>
  <si>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</si>
  <si>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</si>
  <si>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</si>
  <si>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</si>
  <si>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</si>
  <si>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</si>
  <si>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</si>
  <si>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</si>
  <si>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</si>
  <si>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</si>
  <si>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</si>
  <si>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</si>
  <si>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</si>
  <si>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</si>
  <si>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</si>
  <si>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</si>
  <si>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</si>
  <si>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</si>
  <si>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</si>
  <si>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</si>
  <si>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</si>
  <si>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</si>
  <si>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</si>
  <si>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</si>
  <si>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</si>
  <si>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</si>
  <si>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</si>
  <si>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</si>
  <si>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</si>
  <si>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</si>
  <si>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</si>
  <si>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</si>
  <si>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</si>
  <si>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</si>
  <si>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</si>
  <si>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</si>
  <si>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</si>
  <si>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</si>
  <si>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</si>
  <si>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</si>
  <si>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</si>
  <si>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</si>
  <si>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</si>
  <si>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</si>
  <si>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</si>
  <si>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</si>
  <si>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</si>
  <si>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</si>
  <si>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</si>
  <si>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</si>
  <si>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</si>
  <si>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</si>
  <si>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</si>
  <si>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</si>
  <si>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</si>
  <si>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</si>
  <si>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</si>
  <si>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</si>
  <si>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</si>
  <si>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</si>
  <si>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</si>
  <si>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</si>
  <si>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</si>
  <si>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</si>
  <si>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</si>
  <si>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</si>
  <si>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</si>
  <si>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</si>
  <si>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</si>
  <si>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</si>
  <si>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</si>
  <si>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</si>
  <si>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</si>
  <si>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</si>
  <si>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</si>
  <si>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</si>
  <si>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</si>
  <si>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</si>
  <si>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</si>
  <si>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</si>
  <si>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</si>
  <si>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</si>
  <si>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</si>
  <si>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</si>
  <si>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</si>
  <si>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</si>
  <si>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</si>
  <si>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</si>
  <si>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</si>
  <si>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</si>
  <si>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</si>
  <si>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</si>
  <si>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</si>
  <si>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</si>
  <si>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</si>
  <si>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</si>
  <si>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</si>
  <si>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</si>
  <si>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</si>
  <si>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</si>
  <si>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</si>
  <si>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</si>
  <si>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</si>
  <si>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</si>
  <si>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</si>
  <si>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</si>
  <si>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</si>
  <si>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</si>
  <si>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</si>
  <si>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</si>
  <si>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</si>
  <si>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</si>
  <si>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</si>
  <si>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</si>
  <si>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</si>
  <si>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</si>
  <si>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</si>
  <si>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</si>
  <si>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</si>
  <si>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</si>
  <si>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</si>
  <si>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</si>
  <si>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</si>
  <si>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</si>
  <si>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</si>
  <si>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</si>
  <si>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</si>
  <si>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</si>
  <si>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</si>
  <si>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</si>
  <si>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</si>
  <si>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</si>
  <si>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</si>
  <si>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</si>
  <si>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</si>
  <si>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</si>
  <si>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</si>
  <si>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</si>
  <si>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</si>
  <si>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</si>
  <si>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</si>
  <si>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</si>
  <si>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</si>
  <si>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</si>
  <si>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</si>
  <si>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</si>
  <si>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</si>
  <si>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</si>
  <si>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</si>
  <si>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</si>
  <si>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</si>
  <si>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</si>
  <si>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</si>
  <si>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</si>
  <si>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</si>
  <si>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</si>
  <si>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</si>
  <si>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</si>
  <si>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</si>
  <si>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</si>
  <si>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</si>
  <si>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</si>
  <si>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</si>
  <si>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</si>
  <si>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</si>
  <si>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</si>
  <si>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</si>
  <si>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</si>
  <si>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</si>
  <si>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</si>
  <si>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</si>
  <si>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</si>
  <si>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</si>
  <si>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</si>
  <si>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</si>
  <si>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</si>
  <si>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</si>
  <si>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</si>
  <si>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</si>
  <si>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</si>
  <si>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</si>
  <si>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</si>
  <si>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</si>
  <si>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</si>
  <si>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</si>
  <si>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</si>
  <si>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</si>
  <si>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</si>
  <si>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</si>
  <si>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</si>
  <si>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</si>
  <si>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</si>
  <si>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</si>
  <si>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</si>
  <si>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</si>
  <si>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</si>
  <si>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</si>
  <si>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</si>
  <si>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</si>
  <si>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</si>
  <si>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</si>
  <si>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</si>
  <si>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</si>
  <si>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</si>
  <si>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</si>
  <si>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</si>
  <si>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</si>
  <si>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</si>
  <si>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</si>
  <si>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</si>
  <si>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</si>
  <si>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</si>
  <si>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</si>
  <si>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</si>
  <si>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</si>
  <si>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</si>
  <si>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</si>
  <si>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</si>
  <si>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</si>
  <si>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</si>
  <si>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</si>
  <si>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</si>
  <si>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</si>
  <si>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</si>
  <si>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</si>
  <si>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</si>
  <si>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</si>
  <si>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</si>
  <si>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</si>
  <si>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</si>
  <si>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</si>
  <si>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</si>
  <si>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</si>
  <si>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</si>
  <si>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</si>
  <si>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</si>
  <si>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</si>
  <si>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</si>
  <si>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</si>
  <si>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</si>
  <si>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</si>
  <si>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</si>
  <si>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</si>
  <si>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</si>
  <si>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</si>
  <si>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</si>
  <si>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</si>
  <si>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</si>
  <si>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</si>
  <si>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</si>
  <si>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</si>
  <si>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</si>
  <si>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</si>
  <si>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</si>
  <si>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</si>
  <si>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</si>
  <si>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</si>
  <si>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</si>
  <si>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</si>
  <si>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</si>
  <si>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</si>
  <si>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</si>
  <si>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</si>
  <si>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</si>
  <si>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</si>
  <si>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</si>
  <si>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</si>
  <si>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</si>
  <si>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</si>
  <si>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</si>
  <si>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</si>
  <si>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</si>
  <si>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</si>
  <si>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</si>
  <si>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</si>
  <si>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</si>
  <si>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</si>
  <si>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</si>
  <si>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</si>
  <si>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</si>
  <si>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</si>
  <si>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</si>
  <si>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</si>
  <si>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</si>
  <si>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</si>
  <si>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</si>
  <si>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</si>
  <si>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</si>
  <si>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</si>
  <si>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</si>
  <si>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</si>
  <si>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</si>
  <si>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</si>
  <si>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</si>
  <si>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</si>
  <si>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</si>
  <si>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</si>
  <si>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</si>
  <si>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</si>
  <si>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</si>
  <si>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</si>
  <si>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</si>
  <si>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</si>
  <si>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</si>
  <si>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</si>
  <si>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</si>
  <si>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</si>
  <si>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</si>
  <si>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</si>
  <si>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</si>
  <si>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</si>
  <si>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</si>
  <si>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</si>
  <si>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</si>
  <si>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</si>
  <si>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</si>
  <si>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</si>
  <si>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</si>
  <si>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</si>
  <si>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</si>
  <si>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</si>
  <si>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</si>
  <si>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</si>
  <si>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</si>
  <si>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</si>
  <si>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</si>
  <si>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</si>
  <si>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</si>
  <si>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</si>
  <si>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</si>
  <si>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</si>
  <si>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</si>
  <si>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</si>
  <si>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</si>
  <si>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</si>
  <si>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</si>
  <si>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</si>
  <si>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</si>
  <si>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</si>
  <si>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</si>
  <si>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</si>
  <si>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</si>
  <si>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</si>
  <si>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</si>
  <si>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</si>
  <si>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</si>
  <si>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</si>
  <si>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</si>
  <si>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</si>
  <si>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</si>
  <si>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</si>
  <si>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</si>
  <si>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</si>
  <si>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</si>
  <si>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</si>
  <si>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</si>
  <si>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</si>
  <si>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</si>
  <si>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</si>
  <si>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</si>
  <si>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</si>
  <si>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</si>
  <si>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</si>
  <si>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</si>
  <si>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</si>
  <si>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</si>
  <si>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</si>
  <si>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</si>
  <si>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</si>
  <si>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</si>
  <si>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</si>
  <si>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</si>
  <si>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</si>
  <si>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</si>
  <si>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</si>
  <si>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</si>
  <si>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</si>
  <si>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</si>
  <si>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</si>
  <si>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</si>
  <si>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</si>
  <si>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</si>
  <si>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</si>
  <si>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</si>
  <si>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</si>
  <si>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</si>
  <si>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</si>
  <si>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</si>
  <si>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</si>
  <si>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</si>
  <si>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</si>
  <si>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</si>
  <si>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</si>
  <si>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</si>
  <si>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</si>
  <si>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</si>
  <si>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</si>
  <si>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</si>
  <si>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</si>
  <si>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</si>
  <si>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</si>
  <si>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</si>
  <si>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</si>
  <si>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</si>
  <si>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</si>
  <si>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</si>
  <si>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</si>
  <si>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</si>
  <si>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</si>
  <si>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</si>
  <si>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</si>
  <si>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</si>
  <si>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</si>
  <si>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</si>
  <si>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</si>
  <si>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</si>
  <si>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</si>
  <si>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</si>
  <si>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</si>
  <si>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</si>
  <si>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</si>
  <si>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</si>
  <si>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</si>
  <si>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</si>
  <si>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</si>
  <si>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</si>
  <si>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</si>
  <si>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</si>
  <si>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</si>
  <si>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</si>
  <si>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</si>
  <si>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</si>
  <si>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</si>
  <si>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</si>
  <si>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</si>
  <si>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</si>
  <si>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</si>
  <si>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</si>
  <si>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</si>
  <si>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</si>
  <si>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</si>
  <si>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</si>
  <si>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</si>
  <si>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</si>
  <si>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</si>
  <si>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</si>
  <si>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</si>
  <si>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</si>
  <si>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</si>
  <si>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</si>
  <si>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</si>
  <si>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</si>
  <si>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</si>
  <si>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</si>
  <si>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</si>
  <si>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</si>
  <si>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</si>
  <si>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</si>
  <si>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</si>
  <si>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</si>
  <si>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</si>
  <si>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</si>
  <si>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</si>
  <si>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</si>
  <si>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</si>
  <si>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</si>
  <si>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</si>
  <si>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</si>
  <si>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</si>
  <si>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</si>
  <si>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</si>
  <si>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</si>
  <si>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</si>
  <si>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</si>
  <si>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</si>
  <si>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</si>
  <si>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</si>
  <si>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</si>
  <si>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</si>
  <si>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</si>
  <si>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</si>
  <si>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</si>
  <si>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</si>
  <si>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</si>
  <si>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</si>
  <si>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</si>
  <si>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</si>
  <si>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</si>
  <si>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</si>
  <si>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</si>
  <si>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</si>
  <si>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</si>
  <si>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</si>
  <si>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</si>
  <si>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</si>
  <si>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</si>
  <si>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</si>
  <si>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</si>
  <si>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</si>
  <si>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</si>
  <si>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</si>
  <si>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</si>
  <si>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</si>
  <si>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</si>
  <si>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</si>
  <si>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</si>
  <si>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</si>
  <si>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</si>
  <si>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</si>
  <si>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</si>
  <si>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</si>
  <si>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</si>
  <si>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</si>
  <si>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</si>
  <si>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</si>
  <si>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</si>
  <si>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</si>
  <si>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</si>
  <si>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</si>
  <si>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</si>
  <si>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</si>
  <si>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</si>
  <si>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</si>
  <si>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</si>
  <si>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</si>
  <si>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</si>
  <si>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</si>
  <si>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</si>
  <si>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</si>
  <si>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</si>
  <si>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</si>
  <si>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</si>
  <si>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</si>
  <si>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</si>
  <si>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</si>
  <si>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</si>
  <si>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</si>
  <si>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</si>
  <si>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</si>
  <si>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</si>
  <si>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</si>
  <si>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</si>
  <si>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</si>
  <si>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</si>
  <si>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</si>
  <si>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</si>
  <si>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</si>
  <si>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</si>
  <si>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</si>
  <si>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</si>
  <si>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</si>
  <si>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</si>
  <si>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</si>
  <si>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</si>
  <si>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</si>
  <si>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</si>
  <si>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</si>
  <si>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</si>
  <si>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</si>
  <si>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</si>
  <si>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</si>
  <si>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</si>
  <si>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</si>
  <si>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</si>
  <si>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</si>
  <si>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</si>
  <si>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</si>
  <si>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</si>
  <si>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</si>
  <si>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</si>
  <si>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</si>
  <si>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</si>
  <si>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</si>
  <si>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</si>
  <si>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</si>
  <si>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</si>
  <si>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</si>
  <si>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</si>
  <si>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</si>
  <si>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</si>
  <si>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</si>
  <si>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</si>
  <si>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</si>
  <si>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</si>
  <si>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</si>
  <si>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</si>
  <si>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</si>
  <si>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</si>
  <si>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</si>
  <si>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</si>
  <si>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</si>
  <si>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</si>
  <si>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</si>
  <si>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</si>
  <si>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</si>
  <si>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</si>
  <si>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</si>
  <si>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</si>
  <si>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</si>
  <si>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</si>
  <si>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</si>
  <si>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</si>
  <si>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</si>
  <si>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</si>
  <si>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</si>
  <si>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</si>
  <si>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</si>
  <si>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</si>
  <si>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</si>
  <si>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</si>
  <si>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</si>
  <si>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</si>
  <si>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</si>
  <si>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</si>
  <si>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</si>
  <si>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</si>
  <si>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</si>
  <si>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</si>
  <si>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</si>
  <si>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</si>
  <si>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</si>
  <si>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</si>
  <si>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</si>
  <si>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</si>
  <si>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</si>
  <si>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</si>
  <si>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</si>
  <si>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</si>
  <si>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</si>
  <si>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</si>
  <si>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</si>
  <si>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</si>
  <si>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</si>
  <si>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</si>
  <si>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</si>
  <si>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</si>
  <si>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</si>
  <si>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</si>
  <si>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</si>
  <si>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</si>
  <si>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</si>
  <si>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</si>
  <si>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</si>
  <si>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</si>
  <si>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</si>
  <si>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</si>
  <si>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</si>
  <si>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</si>
  <si>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</si>
  <si>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</si>
  <si>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</si>
  <si>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</si>
  <si>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</si>
  <si>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</si>
  <si>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</si>
  <si>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</si>
  <si>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</si>
  <si>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</si>
  <si>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</si>
  <si>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</si>
  <si>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</si>
  <si>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</si>
  <si>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</si>
  <si>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</si>
  <si>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</si>
  <si>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</si>
  <si>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</si>
  <si>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</si>
  <si>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</si>
  <si>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</si>
  <si>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</si>
  <si>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</si>
  <si>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</si>
  <si>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</si>
  <si>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</si>
  <si>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</si>
  <si>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</si>
  <si>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</si>
  <si>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</si>
  <si>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</si>
  <si>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</si>
  <si>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</si>
  <si>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</si>
  <si>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</si>
  <si>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</si>
  <si>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</si>
  <si>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</si>
  <si>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</si>
  <si>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</si>
  <si>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</si>
  <si>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</si>
  <si>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</si>
  <si>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</si>
  <si>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</si>
  <si>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</si>
  <si>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</si>
  <si>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</si>
  <si>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</si>
  <si>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</si>
  <si>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</si>
  <si>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</si>
  <si>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</si>
  <si>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</si>
  <si>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</si>
  <si>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</si>
  <si>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</si>
  <si>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</si>
  <si>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</si>
  <si>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</si>
  <si>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</si>
  <si>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</si>
  <si>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</si>
  <si>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</si>
  <si>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</si>
  <si>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</si>
  <si>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</si>
  <si>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</si>
  <si>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</si>
  <si>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</si>
  <si>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</si>
  <si>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</si>
  <si>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</si>
  <si>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</si>
  <si>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</si>
  <si>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</si>
  <si>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</si>
  <si>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</si>
  <si>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</si>
  <si>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</si>
  <si>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</si>
  <si>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</si>
  <si>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</si>
  <si>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</si>
  <si>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</si>
  <si>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</si>
  <si>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</si>
  <si>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</si>
  <si>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</si>
  <si>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</si>
  <si>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</si>
  <si>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</si>
  <si>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</si>
  <si>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</si>
  <si>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</si>
  <si>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</si>
  <si>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</si>
  <si>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</si>
  <si>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</si>
  <si>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</si>
  <si>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</si>
  <si>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</si>
  <si>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</si>
  <si>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</si>
  <si>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</si>
  <si>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</si>
  <si>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</si>
  <si>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</si>
  <si>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</si>
  <si>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</si>
  <si>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</si>
  <si>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</si>
  <si>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</si>
  <si>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</si>
  <si>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</si>
  <si>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</si>
  <si>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</si>
  <si>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</si>
  <si>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</si>
  <si>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</si>
  <si>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</si>
  <si>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</si>
  <si>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</si>
  <si>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</si>
  <si>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</si>
  <si>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</si>
  <si>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</si>
  <si>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</si>
  <si>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</si>
  <si>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</si>
  <si>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</si>
  <si>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</si>
  <si>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</si>
  <si>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</si>
  <si>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</si>
  <si>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</si>
  <si>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</si>
  <si>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</si>
  <si>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</si>
  <si>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</si>
  <si>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</si>
  <si>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</si>
  <si>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</si>
  <si>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</si>
  <si>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</si>
  <si>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</si>
  <si>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</si>
  <si>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</si>
  <si>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</si>
  <si>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</si>
  <si>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</si>
  <si>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</si>
  <si>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</si>
  <si>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</si>
  <si>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</si>
  <si>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</si>
  <si>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</si>
  <si>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</si>
  <si>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</si>
  <si>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</si>
  <si>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</si>
  <si>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</si>
  <si>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</si>
  <si>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</si>
  <si>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</si>
  <si>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</si>
  <si>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</si>
  <si>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</si>
  <si>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</si>
  <si>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</si>
  <si>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</si>
  <si>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</si>
  <si>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</si>
  <si>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</si>
  <si>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</si>
  <si>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</si>
  <si>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</si>
  <si>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</si>
  <si>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</si>
  <si>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</si>
  <si>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</si>
  <si>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</si>
  <si>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</si>
  <si>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</si>
  <si>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</si>
  <si>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</si>
  <si>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</si>
  <si>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</si>
  <si>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</si>
  <si>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</si>
  <si>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</si>
  <si>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</si>
  <si>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</si>
  <si>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</si>
  <si>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</si>
  <si>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</si>
  <si>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</si>
  <si>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</si>
  <si>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</si>
  <si>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</si>
  <si>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</si>
  <si>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</si>
  <si>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</si>
  <si>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</si>
  <si>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</si>
  <si>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</si>
  <si>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</si>
  <si>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</si>
  <si>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</si>
  <si>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</si>
  <si>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</si>
  <si>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</si>
  <si>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</si>
  <si>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</si>
  <si>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</si>
  <si>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</si>
  <si>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</si>
  <si>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</si>
  <si>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</si>
  <si>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</si>
  <si>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</si>
  <si>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</si>
  <si>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</si>
  <si>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</si>
  <si>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</si>
  <si>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</si>
  <si>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</si>
  <si>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</si>
  <si>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</si>
  <si>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</si>
  <si>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</si>
  <si>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</si>
  <si>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</si>
  <si>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</si>
  <si>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</si>
  <si>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</si>
  <si>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</si>
  <si>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</si>
  <si>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</si>
  <si>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</si>
  <si>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</si>
  <si>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</si>
  <si>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</si>
  <si>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</si>
  <si>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</si>
  <si>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</si>
  <si>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</si>
  <si>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</si>
  <si>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</si>
  <si>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</si>
  <si>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</si>
  <si>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</si>
  <si>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</si>
  <si>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</si>
  <si>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</si>
  <si>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</si>
  <si>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</si>
  <si>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</si>
  <si>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</si>
  <si>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</si>
  <si>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</si>
  <si>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</si>
  <si>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</si>
  <si>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</si>
  <si>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</si>
  <si>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</si>
  <si>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</si>
  <si>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</si>
  <si>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</si>
  <si>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</si>
  <si>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</si>
  <si>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</si>
  <si>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</si>
  <si>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</si>
  <si>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</si>
  <si>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</si>
  <si>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</si>
  <si>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</si>
  <si>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</si>
  <si>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</si>
  <si>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</si>
  <si>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</si>
  <si>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</si>
  <si>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</si>
  <si>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</si>
  <si>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</si>
  <si>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</si>
  <si>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</si>
  <si>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</si>
  <si>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</si>
  <si>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</si>
  <si>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</si>
  <si>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</si>
  <si>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</si>
  <si>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</si>
  <si>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</si>
  <si>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</si>
  <si>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</si>
  <si>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</si>
  <si>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</si>
  <si>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</si>
  <si>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</si>
  <si>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</si>
  <si>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</si>
  <si>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</si>
  <si>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</si>
  <si>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</si>
  <si>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</si>
  <si>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</si>
  <si>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</si>
  <si>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</si>
  <si>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</si>
  <si>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</si>
  <si>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</si>
  <si>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</si>
  <si>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</si>
  <si>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</si>
  <si>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</si>
  <si>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</si>
  <si>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</si>
  <si>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</si>
  <si>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</si>
  <si>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</si>
  <si>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</si>
  <si>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</si>
  <si>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</si>
  <si>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</si>
  <si>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</si>
  <si>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</si>
  <si>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</si>
  <si>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</si>
  <si>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</si>
  <si>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</si>
  <si>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</si>
  <si>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</si>
  <si>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</si>
  <si>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</si>
  <si>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</si>
  <si>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</si>
  <si>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</si>
  <si>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</si>
  <si>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</si>
  <si>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</si>
  <si>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</si>
  <si>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</si>
  <si>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</si>
  <si>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</si>
  <si>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</si>
  <si>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</si>
  <si>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</si>
  <si>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</si>
  <si>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</si>
  <si>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</si>
  <si>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</si>
  <si>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</si>
  <si>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</si>
  <si>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</si>
  <si>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</si>
  <si>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</si>
  <si>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</si>
  <si>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</si>
  <si>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</si>
  <si>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</si>
  <si>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</si>
  <si>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</si>
  <si>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</si>
  <si>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</si>
  <si>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</si>
  <si>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</si>
  <si>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</si>
  <si>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</si>
  <si>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</si>
  <si>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</si>
  <si>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</si>
  <si>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</si>
  <si>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</si>
  <si>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</si>
  <si>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</si>
  <si>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</si>
  <si>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</si>
  <si>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</si>
  <si>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</si>
  <si>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</si>
  <si>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</si>
  <si>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</si>
  <si>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</si>
  <si>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</si>
  <si>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</si>
  <si>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</si>
  <si>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</si>
  <si>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</si>
  <si>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</si>
  <si>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</si>
  <si>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</si>
  <si>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</si>
  <si>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</si>
  <si>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</si>
  <si>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</si>
  <si>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</si>
  <si>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</si>
  <si>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</si>
  <si>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</si>
  <si>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</si>
  <si>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</si>
  <si>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</si>
  <si>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</si>
  <si>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</si>
  <si>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</si>
  <si>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</si>
  <si>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</si>
  <si>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</si>
  <si>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</si>
  <si>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</si>
  <si>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</si>
  <si>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</si>
  <si>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</si>
  <si>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</si>
  <si>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</si>
  <si>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</si>
  <si>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</si>
  <si>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</si>
  <si>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</si>
  <si>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</si>
  <si>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</si>
  <si>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</si>
  <si>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</si>
  <si>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</si>
  <si>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</si>
  <si>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</si>
  <si>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</si>
  <si>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</si>
  <si>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</si>
  <si>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</si>
  <si>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</si>
  <si>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</si>
  <si>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</si>
  <si>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</si>
  <si>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</si>
  <si>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</si>
  <si>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</si>
  <si>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</si>
  <si>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</si>
  <si>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</si>
  <si>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</si>
  <si>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</si>
  <si>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</si>
  <si>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</si>
  <si>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</si>
  <si>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</si>
  <si>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</si>
  <si>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</si>
  <si>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</si>
  <si>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</si>
  <si>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</si>
  <si>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</si>
  <si>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</si>
  <si>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</si>
  <si>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</si>
  <si>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</si>
  <si>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</si>
  <si>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</si>
  <si>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</si>
  <si>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</si>
  <si>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</si>
  <si>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</si>
  <si>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</si>
  <si>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</si>
  <si>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</si>
  <si>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</si>
  <si>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</si>
  <si>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</si>
  <si>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</si>
  <si>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</si>
  <si>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</si>
  <si>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</si>
  <si>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</si>
  <si>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</si>
  <si>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</si>
  <si>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</si>
  <si>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</si>
  <si>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</si>
  <si>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</si>
  <si>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</si>
  <si>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</si>
  <si>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</si>
  <si>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</si>
  <si>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</si>
  <si>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</si>
  <si>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</si>
  <si>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</si>
  <si>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</si>
  <si>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</si>
  <si>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</si>
  <si>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</si>
  <si>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</si>
  <si>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</si>
  <si>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</si>
  <si>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</si>
  <si>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</si>
  <si>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</si>
  <si>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</si>
  <si>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</si>
  <si>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</si>
  <si>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</si>
  <si>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</si>
  <si>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</si>
  <si>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</si>
  <si>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</si>
  <si>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</si>
  <si>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</si>
  <si>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</si>
  <si>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</si>
  <si>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</si>
  <si>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</si>
  <si>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</si>
  <si>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</si>
  <si>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</si>
  <si>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</si>
  <si>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</si>
  <si>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</si>
  <si>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</si>
  <si>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</si>
  <si>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</si>
  <si>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</si>
  <si>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</si>
  <si>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</si>
  <si>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</si>
  <si>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</si>
  <si>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</si>
  <si>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</si>
  <si>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</si>
  <si>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</si>
  <si>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</si>
  <si>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</si>
  <si>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</si>
  <si>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</si>
  <si>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</si>
  <si>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</si>
  <si>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</si>
  <si>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</si>
  <si>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</si>
  <si>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</si>
  <si>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</si>
  <si>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</si>
  <si>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</si>
  <si>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</si>
  <si>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</si>
  <si>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</si>
  <si>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</si>
  <si>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</si>
  <si>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</si>
  <si>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</si>
  <si>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</si>
  <si>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</si>
  <si>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</si>
  <si>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</si>
  <si>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</si>
  <si>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</si>
  <si>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</si>
  <si>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</si>
  <si>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</si>
  <si>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</si>
  <si>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</si>
  <si>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</si>
  <si>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</si>
  <si>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</si>
  <si>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</si>
  <si>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</si>
  <si>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</si>
  <si>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</si>
  <si>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</si>
  <si>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</si>
  <si>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</si>
  <si>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</si>
  <si>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</si>
  <si>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</si>
  <si>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</si>
  <si>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</si>
  <si>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</si>
  <si>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</si>
  <si>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</si>
  <si>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</si>
  <si>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</si>
  <si>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</si>
  <si>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</si>
  <si>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</si>
  <si>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</si>
  <si>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</si>
  <si>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</si>
  <si>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</si>
  <si>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</si>
  <si>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</si>
  <si>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</si>
  <si>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</si>
  <si>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</si>
  <si>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</si>
  <si>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</si>
  <si>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</si>
  <si>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</si>
  <si>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</si>
  <si>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</si>
  <si>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</si>
  <si>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</si>
  <si>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</si>
  <si>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</si>
  <si>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</si>
  <si>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</si>
  <si>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</si>
  <si>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</si>
  <si>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</si>
  <si>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</si>
  <si>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</si>
  <si>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</si>
  <si>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</si>
  <si>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</si>
  <si>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</si>
  <si>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</si>
  <si>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</si>
  <si>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</si>
  <si>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</si>
  <si>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</si>
  <si>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</si>
  <si>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</si>
  <si>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</si>
  <si>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</si>
  <si>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</si>
  <si>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</si>
  <si>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</si>
  <si>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</si>
  <si>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</si>
  <si>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</si>
  <si>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</si>
  <si>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</si>
  <si>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</si>
  <si>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</si>
  <si>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</si>
  <si>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</si>
  <si>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</si>
  <si>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</si>
  <si>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</si>
  <si>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</si>
  <si>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</si>
  <si>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</si>
  <si>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</si>
  <si>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</si>
  <si>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</si>
  <si>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</si>
  <si>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</si>
  <si>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</si>
  <si>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</si>
  <si>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</si>
  <si>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</si>
  <si>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</si>
  <si>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</si>
  <si>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</si>
  <si>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</si>
  <si>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</si>
  <si>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</si>
  <si>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</si>
  <si>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</si>
  <si>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</si>
  <si>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</si>
  <si>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</si>
  <si>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</si>
  <si>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</si>
  <si>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</si>
  <si>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</si>
  <si>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</si>
  <si>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</si>
  <si>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</si>
  <si>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</si>
  <si>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</si>
  <si>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</si>
  <si>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</si>
  <si>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</si>
  <si>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</si>
  <si>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</si>
  <si>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</si>
  <si>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</si>
  <si>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</si>
  <si>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</si>
  <si>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</si>
  <si>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</si>
  <si>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</si>
  <si>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</si>
  <si>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</si>
  <si>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</si>
  <si>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</si>
  <si>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</si>
  <si>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</si>
  <si>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</si>
  <si>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</si>
  <si>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</si>
  <si>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</si>
  <si>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</si>
  <si>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</si>
  <si>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</si>
  <si>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</si>
  <si>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</si>
  <si>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</si>
  <si>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</si>
  <si>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</si>
  <si>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</si>
  <si>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</si>
  <si>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</si>
  <si>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</si>
  <si>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</si>
  <si>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</si>
  <si>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</si>
  <si>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</si>
  <si>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</si>
  <si>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</si>
  <si>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</si>
  <si>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</si>
  <si>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</si>
  <si>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</si>
  <si>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</si>
  <si>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</si>
  <si>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</si>
  <si>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</si>
  <si>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</si>
  <si>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</si>
  <si>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</si>
  <si>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</si>
  <si>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</si>
  <si>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</si>
  <si>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</si>
  <si>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</si>
  <si>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</si>
  <si>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</si>
  <si>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</si>
  <si>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</si>
  <si>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</si>
  <si>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</si>
  <si>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</si>
  <si>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</si>
  <si>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</si>
  <si>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</si>
  <si>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</si>
  <si>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</si>
  <si>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</si>
  <si>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</si>
  <si>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</si>
  <si>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</si>
  <si>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</si>
  <si>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</si>
  <si>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</si>
  <si>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</si>
  <si>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</si>
  <si>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</si>
  <si>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</si>
  <si>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</si>
  <si>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</si>
  <si>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</si>
  <si>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</si>
  <si>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</si>
  <si>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</si>
  <si>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</si>
  <si>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</si>
  <si>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</si>
  <si>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</si>
  <si>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</si>
  <si>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</si>
  <si>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</si>
  <si>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</si>
  <si>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</si>
  <si>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</si>
  <si>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</si>
  <si>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</si>
  <si>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</si>
  <si>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</si>
  <si>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</si>
  <si>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</si>
  <si>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</si>
  <si>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</si>
  <si>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</si>
  <si>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</si>
  <si>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</si>
  <si>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</si>
  <si>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</si>
  <si>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</si>
  <si>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</si>
  <si>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</si>
  <si>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</si>
  <si>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</si>
  <si>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</si>
  <si>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</si>
  <si>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</si>
  <si>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</si>
  <si>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</si>
  <si>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</si>
  <si>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</si>
  <si>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</si>
  <si>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</si>
  <si>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</si>
  <si>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</si>
  <si>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</si>
  <si>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</si>
  <si>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</si>
  <si>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</si>
  <si>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</si>
  <si>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</si>
  <si>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</si>
  <si>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</si>
  <si>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</si>
  <si>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</si>
  <si>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</si>
  <si>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</si>
  <si>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</si>
  <si>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</si>
  <si>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</si>
  <si>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</si>
  <si>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</si>
  <si>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</si>
  <si>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</si>
  <si>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</si>
  <si>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</si>
  <si>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</si>
  <si>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</si>
  <si>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</si>
  <si>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</si>
  <si>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</si>
  <si>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</si>
  <si>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</si>
  <si>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</si>
  <si>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</si>
  <si>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</si>
  <si>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</si>
  <si>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</si>
  <si>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</si>
  <si>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</si>
  <si>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</si>
  <si>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</si>
  <si>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</si>
  <si>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</si>
  <si>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</si>
  <si>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</si>
  <si>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</si>
  <si>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</si>
  <si>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</si>
  <si>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</si>
  <si>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</si>
  <si>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</si>
  <si>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</si>
  <si>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</si>
  <si>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</si>
  <si>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</si>
  <si>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</si>
  <si>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</si>
  <si>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</si>
  <si>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</si>
  <si>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</si>
  <si>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</si>
  <si>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</si>
  <si>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</si>
  <si>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</si>
  <si>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</si>
  <si>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</si>
  <si>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</si>
  <si>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</si>
  <si>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</si>
  <si>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</si>
  <si>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</si>
  <si>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</si>
  <si>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</si>
  <si>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</si>
  <si>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</si>
  <si>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</si>
  <si>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</si>
  <si>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</si>
  <si>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</si>
  <si>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</si>
  <si>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</si>
  <si>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</si>
  <si>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</si>
  <si>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</si>
  <si>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</si>
  <si>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</si>
  <si>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</si>
  <si>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</si>
  <si>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</si>
  <si>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</si>
  <si>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</si>
  <si>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</si>
  <si>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</si>
  <si>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</si>
  <si>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</si>
  <si>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</si>
  <si>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</si>
  <si>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</si>
  <si>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</si>
  <si>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</si>
  <si>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</si>
  <si>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</si>
  <si>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</si>
  <si>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</si>
  <si>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</si>
  <si>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</si>
  <si>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</si>
  <si>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</si>
  <si>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</si>
  <si>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</si>
  <si>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</si>
  <si>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</si>
  <si>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</si>
  <si>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</si>
  <si>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</si>
  <si>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</si>
  <si>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</si>
  <si>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</si>
  <si>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</si>
  <si>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</si>
  <si>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</si>
  <si>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</si>
  <si>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</si>
  <si>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</si>
  <si>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</si>
  <si>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</si>
  <si>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</si>
  <si>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</si>
  <si>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</si>
  <si>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</si>
  <si>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</si>
  <si>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</si>
  <si>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</si>
  <si>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</si>
  <si>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</si>
  <si>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</si>
  <si>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</si>
  <si>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</si>
  <si>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</si>
  <si>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</si>
  <si>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</si>
  <si>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</si>
  <si>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</si>
  <si>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</si>
  <si>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</si>
  <si>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</si>
  <si>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</si>
  <si>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</si>
  <si>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</si>
  <si>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</si>
  <si>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</si>
  <si>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</si>
  <si>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</si>
  <si>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</si>
  <si>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</si>
  <si>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</si>
  <si>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</si>
  <si>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</si>
  <si>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</si>
  <si>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</si>
  <si>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</si>
  <si>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</si>
  <si>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</si>
  <si>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</si>
  <si>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</si>
  <si>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</si>
  <si>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</si>
  <si>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</si>
  <si>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</si>
  <si>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</si>
  <si>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</si>
  <si>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</si>
  <si>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</si>
  <si>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</si>
  <si>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</si>
  <si>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</si>
  <si>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</si>
  <si>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</si>
  <si>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</si>
  <si>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</si>
  <si>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</si>
  <si>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</si>
  <si>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</si>
  <si>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</si>
  <si>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</si>
  <si>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</si>
  <si>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</si>
  <si>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</si>
  <si>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</si>
  <si>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</si>
  <si>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</si>
  <si>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</si>
  <si>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</si>
  <si>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</si>
  <si>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</si>
  <si>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</si>
  <si>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</si>
  <si>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</si>
  <si>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</si>
  <si>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</si>
  <si>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</si>
  <si>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</si>
  <si>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</si>
  <si>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</si>
  <si>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</si>
  <si>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</si>
  <si>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</si>
  <si>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</si>
  <si>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</si>
  <si>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</si>
  <si>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</si>
  <si>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</si>
  <si>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</si>
  <si>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</si>
  <si>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</si>
  <si>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</si>
  <si>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</si>
  <si>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</si>
  <si>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</si>
  <si>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</si>
  <si>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</si>
  <si>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</si>
  <si>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</si>
  <si>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</si>
  <si>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</si>
  <si>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</si>
  <si>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</si>
  <si>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</si>
  <si>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</si>
  <si>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</si>
  <si>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</si>
  <si>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</si>
  <si>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</si>
  <si>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</si>
  <si>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</si>
  <si>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</si>
  <si>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</si>
  <si>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</si>
  <si>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</si>
  <si>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</si>
  <si>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</si>
  <si>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</si>
  <si>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</si>
  <si>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</si>
  <si>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</si>
  <si>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</si>
  <si>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</si>
  <si>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</si>
  <si>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</si>
  <si>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</si>
  <si>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</si>
  <si>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</si>
  <si>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</si>
  <si>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</si>
  <si>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</si>
  <si>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</si>
  <si>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</si>
  <si>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</si>
  <si>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</si>
  <si>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</si>
  <si>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</si>
  <si>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</si>
  <si>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</si>
  <si>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</si>
  <si>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</si>
  <si>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</si>
  <si>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</si>
  <si>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</si>
  <si>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</si>
  <si>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</si>
  <si>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</si>
  <si>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</si>
  <si>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</si>
  <si>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</si>
  <si>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</si>
  <si>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</si>
  <si>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</si>
  <si>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</si>
  <si>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</si>
  <si>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</si>
  <si>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</si>
  <si>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</si>
  <si>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</si>
  <si>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</si>
  <si>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</si>
  <si>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</si>
  <si>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</si>
  <si>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</si>
  <si>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</si>
  <si>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</si>
  <si>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</si>
  <si>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</si>
  <si>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</si>
  <si>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</si>
  <si>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</si>
  <si>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</si>
  <si>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</si>
  <si>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</si>
  <si>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</si>
  <si>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</si>
  <si>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</si>
  <si>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</si>
  <si>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</si>
  <si>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</si>
  <si>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</si>
  <si>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</si>
  <si>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</si>
  <si>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</si>
  <si>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</si>
  <si>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</si>
  <si>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</si>
  <si>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</si>
  <si>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</si>
  <si>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</si>
  <si>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</si>
  <si>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</si>
  <si>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</si>
  <si>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</si>
  <si>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</si>
  <si>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</si>
  <si>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</si>
  <si>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</si>
  <si>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</si>
  <si>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</si>
  <si>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</si>
  <si>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</si>
  <si>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</si>
  <si>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</si>
  <si>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</si>
  <si>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</si>
  <si>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</si>
  <si>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</si>
  <si>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</si>
  <si>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</si>
  <si>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</si>
  <si>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</si>
  <si>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</si>
  <si>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</si>
  <si>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</si>
  <si>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</si>
  <si>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</si>
  <si>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</si>
  <si>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</si>
  <si>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</si>
  <si>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</si>
  <si>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</si>
  <si>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</si>
  <si>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</si>
  <si>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</si>
  <si>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</si>
  <si>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</si>
  <si>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</si>
  <si>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</si>
  <si>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</si>
  <si>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</si>
  <si>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</si>
  <si>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</si>
  <si>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</si>
  <si>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</si>
  <si>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</si>
  <si>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</si>
  <si>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</si>
  <si>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</si>
  <si>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</si>
  <si>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</si>
  <si>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</si>
  <si>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</si>
  <si>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</si>
  <si>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</si>
  <si>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</si>
  <si>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</si>
  <si>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</si>
  <si>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</si>
  <si>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</si>
  <si>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</si>
  <si>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</si>
  <si>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</si>
  <si>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</si>
  <si>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</si>
  <si>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</si>
  <si>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</si>
  <si>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</si>
  <si>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</si>
  <si>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</si>
  <si>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</si>
  <si>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</si>
  <si>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</si>
  <si>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</si>
  <si>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</si>
  <si>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</si>
  <si>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</si>
  <si>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</si>
  <si>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</si>
  <si>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</si>
  <si>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</si>
  <si>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</si>
  <si>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</si>
  <si>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</si>
  <si>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</si>
  <si>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</si>
  <si>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</si>
  <si>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</si>
  <si>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</si>
  <si>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</si>
  <si>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</si>
  <si>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</si>
  <si>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</si>
  <si>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</si>
  <si>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</si>
  <si>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</si>
  <si>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</si>
  <si>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</si>
  <si>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</si>
  <si>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</si>
  <si>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</si>
  <si>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</si>
  <si>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</si>
  <si>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</si>
  <si>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</si>
  <si>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</si>
  <si>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</si>
  <si>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</si>
  <si>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</si>
  <si>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</si>
  <si>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</si>
  <si>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</si>
  <si>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</si>
  <si>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</si>
  <si>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</si>
  <si>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</si>
  <si>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</si>
  <si>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</si>
  <si>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</si>
  <si>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</si>
  <si>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</si>
  <si>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</si>
  <si>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</si>
  <si>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</si>
  <si>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</si>
  <si>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</si>
  <si>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</si>
  <si>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</si>
  <si>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</si>
  <si>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</si>
  <si>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</si>
  <si>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</si>
  <si>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</si>
  <si>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</si>
  <si>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</si>
  <si>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</si>
  <si>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</si>
  <si>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</si>
  <si>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</si>
  <si>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</si>
  <si>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</si>
  <si>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</si>
  <si>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</si>
  <si>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</si>
  <si>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</si>
  <si>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</si>
  <si>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</si>
  <si>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</si>
  <si>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</si>
  <si>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</si>
  <si>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</si>
  <si>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</si>
  <si>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</si>
  <si>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</si>
  <si>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</si>
  <si>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</si>
  <si>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</si>
  <si>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</si>
  <si>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</si>
  <si>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</si>
  <si>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</si>
  <si>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</si>
  <si>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</si>
  <si>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</si>
  <si>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</si>
  <si>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</si>
  <si>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</si>
  <si>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</si>
  <si>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</si>
  <si>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</si>
  <si>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</si>
  <si>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</si>
  <si>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</si>
  <si>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</si>
  <si>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</si>
  <si>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</si>
  <si>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</si>
  <si>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</si>
  <si>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</si>
  <si>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</si>
  <si>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</si>
  <si>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</si>
  <si>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</si>
  <si>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</si>
  <si>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</si>
  <si>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</si>
  <si>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</si>
  <si>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</si>
  <si>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</si>
  <si>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</si>
  <si>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</si>
  <si>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</si>
  <si>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</si>
  <si>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</si>
  <si>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</si>
  <si>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</si>
  <si>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</si>
  <si>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</si>
  <si>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</si>
  <si>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</si>
  <si>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</si>
  <si>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</si>
  <si>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</si>
  <si>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</si>
  <si>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</si>
  <si>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</si>
  <si>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</si>
  <si>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</si>
  <si>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</si>
  <si>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</si>
  <si>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</si>
  <si>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</si>
  <si>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</si>
  <si>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</si>
  <si>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</si>
  <si>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</si>
  <si>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</si>
  <si>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</si>
  <si>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</si>
  <si>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</si>
  <si>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</si>
  <si>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</si>
  <si>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</si>
  <si>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</si>
  <si>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</si>
  <si>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</si>
  <si>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</si>
  <si>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</si>
  <si>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</si>
  <si>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</si>
  <si>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</si>
  <si>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</si>
  <si>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</si>
  <si>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</si>
  <si>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</si>
  <si>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</si>
  <si>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</si>
  <si>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</si>
  <si>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</si>
  <si>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</si>
  <si>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</si>
  <si>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</si>
  <si>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</si>
  <si>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</si>
  <si>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</si>
  <si>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</si>
  <si>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</si>
  <si>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</si>
  <si>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</si>
  <si>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</si>
  <si>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</si>
  <si>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</si>
  <si>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</si>
  <si>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</si>
  <si>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</si>
  <si>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</si>
  <si>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</si>
  <si>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</si>
  <si>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</si>
  <si>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</si>
  <si>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</si>
  <si>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</si>
  <si>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</si>
  <si>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</si>
  <si>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</si>
  <si>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</si>
  <si>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</si>
  <si>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</si>
  <si>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</si>
  <si>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</si>
  <si>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</si>
  <si>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</si>
  <si>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</si>
  <si>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</si>
  <si>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</si>
  <si>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</si>
  <si>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</si>
  <si>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</si>
  <si>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</si>
  <si>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</si>
  <si>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</si>
  <si>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</si>
  <si>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</si>
  <si>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</si>
  <si>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</si>
  <si>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</si>
  <si>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</si>
  <si>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</si>
  <si>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</si>
  <si>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</si>
  <si>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</si>
  <si>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</si>
  <si>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</si>
  <si>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</si>
  <si>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</si>
  <si>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</si>
  <si>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</si>
  <si>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</si>
  <si>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</si>
  <si>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</si>
  <si>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</si>
  <si>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</si>
  <si>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</si>
  <si>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</si>
  <si>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</si>
  <si>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</si>
  <si>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</si>
  <si>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</si>
  <si>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</si>
  <si>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</si>
  <si>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</si>
  <si>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</si>
  <si>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</si>
  <si>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</si>
  <si>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</si>
  <si>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</si>
  <si>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</si>
  <si>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</si>
  <si>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</si>
  <si>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</si>
  <si>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</si>
  <si>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</si>
  <si>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</si>
  <si>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</si>
  <si>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</si>
  <si>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</si>
  <si>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</si>
  <si>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</si>
  <si>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</si>
  <si>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</si>
  <si>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</si>
  <si>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</si>
  <si>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</si>
  <si>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</si>
  <si>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</si>
  <si>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</si>
  <si>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</si>
  <si>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</si>
  <si>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</si>
  <si>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</si>
  <si>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</si>
  <si>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</si>
  <si>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</si>
  <si>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</si>
  <si>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</si>
  <si>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</si>
  <si>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</si>
  <si>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</si>
  <si>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</si>
  <si>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</si>
  <si>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</si>
  <si>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</si>
  <si>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</si>
  <si>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</si>
  <si>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</si>
  <si>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</si>
  <si>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</si>
  <si>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</si>
  <si>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</si>
  <si>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</si>
  <si>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</si>
  <si>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</si>
  <si>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</si>
  <si>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</si>
  <si>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</si>
  <si>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</si>
  <si>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</si>
  <si>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</si>
  <si>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</si>
  <si>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</si>
  <si>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</si>
  <si>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</si>
  <si>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</si>
  <si>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</si>
  <si>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</si>
  <si>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</si>
  <si>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</si>
  <si>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</si>
  <si>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</si>
  <si>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</si>
  <si>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</si>
  <si>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</si>
  <si>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</si>
  <si>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</si>
  <si>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</si>
  <si>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</si>
  <si>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</si>
  <si>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</si>
  <si>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</si>
  <si>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</si>
  <si>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</si>
  <si>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</si>
  <si>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</si>
  <si>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</si>
  <si>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</si>
  <si>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</si>
  <si>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</si>
  <si>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</si>
  <si>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</si>
  <si>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</si>
  <si>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</si>
  <si>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</si>
  <si>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</si>
  <si>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</si>
  <si>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</si>
  <si>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</si>
  <si>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</si>
  <si>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</si>
  <si>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</si>
  <si>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</si>
  <si>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</si>
  <si>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</si>
  <si>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</si>
  <si>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</si>
  <si>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</si>
  <si>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</si>
  <si>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</si>
  <si>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</si>
  <si>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</si>
  <si>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</si>
  <si>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</si>
  <si>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</si>
  <si>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</si>
  <si>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</si>
  <si>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</si>
  <si>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</si>
  <si>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</si>
  <si>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</si>
  <si>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</si>
  <si>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</si>
  <si>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</si>
  <si>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</si>
  <si>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</si>
  <si>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</si>
  <si>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</si>
  <si>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</si>
  <si>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</si>
  <si>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</si>
  <si>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</si>
  <si>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</si>
  <si>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</si>
  <si>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</si>
  <si>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</si>
  <si>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</si>
  <si>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</si>
  <si>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</si>
  <si>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</si>
  <si>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</si>
  <si>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</si>
  <si>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</si>
  <si>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</si>
  <si>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</si>
  <si>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</si>
  <si>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</si>
  <si>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</si>
  <si>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</si>
  <si>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</si>
  <si>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</si>
  <si>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</si>
  <si>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</si>
  <si>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</si>
  <si>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</si>
  <si>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</si>
  <si>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</si>
  <si>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</si>
  <si>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</si>
  <si>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</si>
  <si>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</si>
  <si>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</si>
  <si>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</si>
  <si>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</si>
  <si>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</si>
  <si>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</si>
  <si>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</si>
  <si>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</si>
  <si>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</si>
  <si>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</si>
  <si>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</si>
  <si>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</si>
  <si>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</si>
  <si>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</si>
  <si>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</si>
  <si>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</si>
  <si>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</si>
  <si>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</si>
  <si>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</si>
  <si>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</si>
  <si>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</si>
  <si>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</si>
  <si>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</si>
  <si>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</si>
  <si>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</si>
  <si>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</si>
  <si>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</si>
  <si>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</si>
  <si>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</si>
  <si>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</si>
  <si>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</si>
  <si>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</si>
  <si>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</si>
  <si>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</si>
  <si>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</si>
  <si>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</si>
  <si>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</si>
  <si>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</si>
  <si>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</si>
  <si>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</si>
  <si>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</si>
  <si>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</si>
  <si>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</si>
  <si>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</si>
  <si>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</si>
  <si>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</si>
  <si>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</si>
  <si>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</si>
  <si>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</si>
  <si>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</si>
  <si>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</si>
  <si>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</si>
  <si>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</si>
  <si>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</si>
  <si>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</si>
  <si>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</si>
  <si>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</si>
  <si>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</si>
  <si>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</si>
  <si>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</si>
  <si>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</si>
  <si>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</si>
  <si>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</si>
  <si>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</si>
  <si>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</si>
  <si>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</si>
  <si>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</si>
  <si>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</si>
  <si>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</si>
  <si>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</si>
  <si>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</si>
  <si>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</si>
  <si>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</si>
  <si>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</si>
  <si>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</si>
  <si>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</si>
  <si>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</si>
  <si>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</si>
  <si>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</si>
  <si>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</si>
  <si>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</si>
  <si>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</si>
  <si>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</si>
  <si>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</si>
  <si>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</si>
  <si>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</si>
  <si>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</si>
  <si>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</si>
  <si>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</si>
  <si>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</si>
  <si>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</si>
  <si>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</si>
  <si>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</si>
  <si>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</si>
  <si>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</si>
  <si>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</si>
  <si>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</si>
  <si>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</si>
  <si>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</si>
  <si>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</si>
  <si>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</si>
  <si>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</si>
  <si>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</si>
  <si>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</si>
  <si>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</si>
  <si>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</si>
  <si>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</si>
  <si>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</si>
  <si>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</si>
  <si>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</si>
  <si>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</si>
  <si>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</si>
  <si>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</si>
  <si>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</si>
  <si>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</si>
  <si>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</si>
  <si>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</si>
  <si>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</si>
  <si>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</si>
  <si>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</si>
  <si>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</si>
  <si>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</si>
  <si>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</si>
  <si>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</si>
  <si>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</si>
  <si>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</si>
  <si>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</si>
  <si>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</si>
  <si>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</si>
  <si>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</si>
  <si>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</si>
  <si>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</si>
  <si>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</si>
  <si>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</si>
  <si>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</si>
  <si>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</si>
  <si>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</si>
  <si>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</si>
  <si>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</si>
  <si>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</si>
  <si>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</si>
  <si>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</si>
  <si>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</si>
  <si>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</si>
  <si>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</si>
  <si>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</si>
  <si>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</si>
  <si>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</si>
  <si>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</si>
  <si>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</si>
  <si>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</si>
  <si>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</si>
  <si>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</si>
  <si>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</si>
  <si>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</si>
  <si>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</si>
  <si>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</si>
  <si>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</si>
  <si>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</si>
  <si>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</si>
  <si>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</si>
  <si>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</si>
  <si>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</si>
  <si>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</si>
  <si>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</si>
  <si>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</si>
  <si>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</si>
  <si>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</si>
  <si>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</si>
  <si>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</si>
  <si>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</si>
  <si>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</si>
  <si>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</si>
  <si>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</si>
  <si>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</si>
  <si>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</si>
  <si>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</si>
  <si>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</si>
  <si>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</si>
  <si>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</si>
  <si>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</si>
  <si>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</si>
  <si>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</si>
  <si>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</si>
  <si>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</si>
  <si>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</si>
  <si>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</si>
  <si>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</si>
  <si>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</si>
  <si>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</si>
  <si>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</si>
  <si>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</si>
  <si>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</si>
  <si>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</si>
  <si>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</si>
  <si>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</si>
  <si>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</si>
  <si>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</si>
  <si>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</si>
  <si>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</si>
  <si>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</si>
  <si>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</si>
  <si>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</si>
  <si>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</si>
  <si>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</si>
  <si>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</si>
  <si>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</si>
  <si>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</si>
  <si>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</si>
  <si>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</si>
  <si>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</si>
  <si>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</si>
  <si>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</si>
  <si>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</si>
  <si>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</si>
  <si>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</si>
  <si>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</si>
  <si>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</si>
  <si>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</si>
  <si>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</si>
  <si>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</si>
  <si>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</si>
  <si>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</si>
  <si>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</si>
  <si>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</si>
  <si>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</si>
  <si>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</si>
  <si>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</si>
  <si>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</si>
  <si>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</si>
  <si>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</si>
  <si>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</si>
  <si>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</si>
  <si>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</si>
  <si>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</si>
  <si>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</si>
  <si>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</si>
  <si>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</si>
  <si>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</si>
  <si>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</si>
  <si>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</si>
  <si>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</si>
  <si>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</si>
  <si>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</si>
  <si>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</si>
  <si>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</si>
  <si>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</si>
  <si>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</si>
  <si>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</si>
  <si>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</si>
  <si>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</si>
  <si>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</si>
  <si>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</si>
  <si>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</si>
  <si>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</si>
  <si>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</si>
  <si>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</si>
  <si>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</si>
  <si>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</si>
  <si>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</si>
  <si>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</si>
  <si>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</si>
  <si>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</si>
  <si>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</si>
  <si>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</si>
  <si>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</si>
  <si>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</si>
  <si>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</si>
  <si>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</si>
  <si>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</si>
  <si>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</si>
  <si>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</si>
  <si>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</si>
  <si>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</si>
  <si>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</si>
  <si>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</si>
  <si>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</si>
  <si>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</si>
  <si>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</si>
  <si>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</si>
  <si>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</si>
  <si>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</si>
  <si>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</si>
  <si>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</si>
  <si>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</si>
  <si>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</si>
  <si>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</si>
  <si>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</si>
  <si>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</si>
  <si>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</si>
  <si>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</si>
  <si>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</si>
  <si>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</si>
  <si>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</si>
  <si>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</si>
  <si>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</si>
  <si>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</si>
  <si>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</si>
  <si>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</si>
  <si>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</si>
  <si>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</si>
  <si>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</si>
  <si>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</si>
  <si>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</si>
  <si>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</si>
  <si>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</si>
  <si>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</si>
  <si>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</si>
  <si>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</si>
  <si>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</si>
  <si>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</si>
  <si>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</si>
  <si>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</si>
  <si>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</si>
  <si>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</si>
  <si>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</si>
  <si>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</si>
  <si>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</si>
  <si>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</si>
  <si>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</si>
  <si>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</si>
  <si>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</si>
  <si>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</si>
  <si>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</si>
  <si>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</si>
  <si>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</si>
  <si>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</si>
  <si>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</si>
  <si>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</si>
  <si>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</si>
  <si>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</si>
  <si>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</si>
  <si>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</si>
  <si>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</si>
  <si>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</si>
  <si>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</si>
  <si>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</si>
  <si>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</si>
  <si>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</si>
  <si>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</si>
  <si>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</si>
  <si>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</si>
  <si>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</si>
  <si>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</si>
  <si>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</si>
  <si>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</si>
  <si>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</si>
  <si>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</si>
  <si>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</si>
  <si>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</si>
  <si>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</si>
  <si>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</si>
  <si>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</si>
  <si>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</si>
  <si>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</si>
  <si>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</si>
  <si>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</si>
  <si>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</si>
  <si>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</si>
  <si>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</si>
  <si>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</si>
  <si>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</si>
  <si>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</si>
  <si>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</si>
  <si>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</si>
  <si>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</si>
  <si>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</si>
  <si>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</si>
  <si>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</si>
  <si>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</si>
  <si>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</si>
  <si>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</si>
  <si>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</si>
  <si>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</si>
  <si>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</si>
  <si>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</si>
  <si>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</si>
  <si>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</si>
  <si>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</si>
  <si>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</si>
  <si>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</si>
  <si>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</si>
  <si>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</si>
  <si>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</si>
  <si>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</si>
  <si>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</si>
  <si>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</si>
  <si>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</si>
  <si>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</si>
  <si>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</si>
  <si>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</si>
  <si>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</si>
  <si>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</si>
  <si>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</si>
  <si>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</si>
  <si>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</si>
  <si>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</si>
  <si>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</si>
  <si>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</si>
  <si>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</si>
  <si>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</si>
  <si>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</si>
  <si>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</si>
  <si>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</si>
  <si>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</si>
  <si>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</si>
  <si>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</si>
  <si>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</si>
  <si>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</si>
  <si>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</si>
  <si>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</si>
  <si>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</si>
  <si>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</si>
  <si>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</si>
  <si>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</si>
  <si>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</si>
  <si>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</si>
  <si>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</si>
  <si>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</si>
  <si>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</si>
  <si>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</si>
  <si>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</si>
  <si>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</si>
  <si>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</si>
  <si>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</si>
  <si>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</si>
  <si>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</si>
  <si>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</si>
  <si>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</si>
  <si>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</si>
  <si>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</si>
  <si>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</si>
  <si>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</si>
  <si>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</si>
  <si>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</si>
  <si>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</si>
  <si>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</si>
  <si>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</si>
  <si>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</si>
  <si>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</si>
  <si>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</si>
  <si>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</si>
  <si>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</si>
  <si>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</si>
  <si>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</si>
  <si>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</si>
  <si>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</si>
  <si>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</si>
  <si>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</si>
  <si>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</si>
  <si>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</si>
  <si>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</si>
  <si>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</si>
  <si>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</si>
  <si>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</si>
  <si>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</si>
  <si>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</si>
  <si>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</si>
  <si>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</si>
  <si>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</si>
  <si>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</si>
  <si>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</si>
  <si>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</si>
  <si>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</si>
  <si>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</si>
  <si>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</si>
  <si>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</si>
  <si>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</si>
  <si>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</si>
  <si>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</si>
  <si>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</si>
  <si>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</si>
  <si>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</si>
  <si>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</si>
  <si>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</si>
  <si>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</si>
  <si>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</si>
  <si>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</si>
  <si>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</si>
  <si>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</si>
  <si>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</si>
  <si>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</si>
  <si>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</si>
  <si>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</si>
  <si>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</si>
  <si>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</si>
  <si>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</si>
  <si>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</si>
  <si>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</si>
  <si>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</si>
  <si>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</si>
  <si>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</si>
  <si>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</si>
  <si>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</si>
  <si>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</si>
  <si>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</si>
  <si>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</si>
  <si>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</si>
  <si>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</si>
  <si>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</si>
  <si>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</si>
  <si>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</si>
  <si>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</si>
  <si>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</si>
  <si>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</si>
  <si>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</si>
  <si>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</si>
  <si>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</si>
  <si>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</si>
  <si>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</si>
  <si>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</si>
  <si>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</si>
  <si>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</si>
  <si>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</si>
  <si>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</si>
  <si>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</si>
  <si>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</si>
  <si>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</si>
  <si>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</si>
  <si>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</si>
  <si>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</si>
  <si>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</si>
  <si>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</si>
  <si>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</si>
  <si>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</si>
  <si>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</si>
  <si>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</si>
  <si>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</si>
  <si>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</si>
  <si>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</si>
  <si>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</si>
  <si>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</si>
  <si>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</si>
  <si>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</si>
  <si>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</si>
  <si>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</si>
  <si>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</si>
  <si>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</si>
  <si>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</si>
  <si>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</si>
  <si>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</si>
  <si>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</si>
  <si>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</si>
  <si>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</si>
  <si>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</si>
  <si>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</si>
  <si>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</si>
  <si>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</si>
  <si>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</si>
  <si>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</si>
  <si>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</si>
  <si>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</si>
  <si>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</si>
  <si>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</si>
  <si>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</si>
  <si>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</si>
  <si>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</si>
  <si>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</si>
  <si>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</si>
  <si>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</si>
  <si>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</si>
  <si>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</si>
  <si>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</si>
  <si>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</si>
  <si>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</si>
  <si>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</si>
  <si>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</si>
  <si>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</si>
  <si>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</si>
  <si>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</si>
  <si>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</si>
  <si>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</si>
  <si>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</si>
  <si>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</si>
  <si>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</si>
  <si>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</si>
  <si>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</si>
  <si>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</si>
  <si>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</si>
  <si>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</si>
  <si>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</si>
  <si>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</si>
  <si>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</si>
  <si>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</si>
  <si>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</si>
  <si>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</si>
  <si>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</si>
  <si>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</si>
  <si>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</si>
  <si>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</si>
  <si>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</si>
  <si>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</si>
  <si>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</si>
  <si>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</si>
  <si>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</si>
  <si>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</si>
  <si>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</si>
  <si>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</si>
  <si>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</si>
  <si>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</si>
  <si>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</si>
  <si>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</si>
  <si>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</si>
  <si>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</si>
  <si>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</si>
  <si>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</si>
  <si>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</si>
  <si>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</si>
  <si>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</si>
  <si>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</si>
  <si>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</si>
  <si>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</si>
  <si>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</si>
  <si>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</si>
  <si>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</si>
  <si>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</si>
  <si>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</si>
  <si>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</si>
  <si>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</si>
  <si>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</si>
  <si>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</si>
  <si>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</si>
  <si>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</si>
  <si>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</si>
  <si>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</si>
  <si>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</si>
  <si>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</si>
  <si>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</si>
  <si>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</si>
  <si>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</si>
  <si>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</si>
  <si>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</si>
  <si>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</si>
  <si>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</si>
  <si>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</si>
  <si>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</si>
  <si>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</si>
  <si>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</si>
  <si>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</si>
  <si>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</si>
  <si>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</si>
  <si>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</si>
  <si>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</si>
  <si>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</si>
  <si>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</si>
  <si>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</si>
  <si>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</si>
  <si>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</si>
  <si>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</si>
  <si>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</si>
  <si>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</si>
  <si>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</si>
  <si>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</si>
  <si>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</si>
  <si>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</si>
  <si>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</si>
  <si>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</si>
  <si>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</si>
  <si>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</si>
  <si>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</si>
  <si>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</si>
  <si>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</si>
  <si>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</si>
  <si>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</si>
  <si>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</si>
  <si>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</si>
  <si>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</si>
  <si>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</si>
  <si>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</si>
  <si>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</si>
  <si>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</si>
  <si>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</si>
  <si>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</si>
  <si>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</si>
  <si>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</si>
  <si>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</si>
  <si>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</si>
  <si>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</si>
  <si>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</si>
  <si>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</si>
  <si>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</si>
  <si>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</si>
  <si>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</si>
  <si>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</si>
  <si>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</si>
  <si>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</si>
  <si>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</si>
  <si>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</si>
  <si>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</si>
  <si>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</si>
  <si>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</si>
  <si>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</si>
  <si>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</si>
  <si>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</si>
  <si>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</si>
  <si>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</si>
  <si>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</si>
  <si>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</si>
  <si>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</si>
  <si>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</si>
  <si>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</si>
  <si>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</si>
  <si>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</si>
  <si>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</si>
  <si>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</si>
  <si>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</si>
  <si>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</si>
  <si>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</si>
  <si>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</si>
  <si>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</si>
  <si>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</si>
  <si>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</si>
  <si>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</si>
  <si>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</si>
  <si>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</si>
  <si>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</si>
  <si>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</si>
  <si>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</si>
  <si>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</si>
  <si>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</si>
  <si>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</si>
  <si>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</si>
  <si>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</si>
  <si>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</si>
  <si>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</si>
  <si>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</si>
  <si>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</si>
  <si>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</si>
  <si>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</si>
  <si>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</si>
  <si>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</si>
  <si>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</si>
  <si>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</si>
  <si>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</si>
  <si>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</si>
  <si>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</si>
  <si>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</si>
  <si>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</si>
  <si>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</si>
  <si>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</si>
  <si>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</si>
  <si>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</si>
  <si>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</si>
  <si>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</si>
  <si>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</si>
  <si>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</si>
  <si>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</si>
  <si>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</si>
  <si>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</si>
  <si>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</si>
  <si>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</si>
  <si>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</si>
  <si>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</si>
  <si>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</si>
  <si>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</si>
  <si>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</si>
  <si>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</si>
  <si>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</si>
  <si>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</si>
  <si>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</si>
  <si>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</si>
  <si>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</si>
  <si>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</si>
  <si>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</si>
  <si>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</si>
  <si>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</si>
  <si>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</si>
  <si>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</si>
  <si>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</si>
  <si>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</si>
  <si>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</si>
  <si>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</si>
  <si>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</si>
  <si>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</si>
  <si>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</si>
  <si>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</si>
  <si>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</si>
  <si>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</si>
  <si>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</si>
  <si>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</si>
  <si>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</si>
  <si>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</si>
  <si>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</si>
  <si>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</si>
  <si>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</si>
  <si>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</si>
  <si>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</si>
  <si>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</si>
  <si>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</si>
  <si>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</si>
  <si>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</si>
  <si>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</si>
  <si>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</si>
  <si>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</si>
  <si>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</si>
  <si>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</si>
  <si>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</si>
  <si>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</si>
  <si>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</si>
  <si>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</si>
  <si>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</si>
  <si>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</si>
  <si>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</si>
  <si>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</si>
  <si>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</si>
  <si>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</si>
  <si>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</si>
  <si>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</si>
  <si>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</si>
  <si>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</si>
  <si>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</si>
  <si>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</si>
  <si>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</si>
  <si>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</si>
  <si>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</si>
  <si>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</si>
  <si>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</si>
  <si>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</si>
  <si>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</si>
  <si>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</si>
  <si>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</si>
  <si>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</si>
  <si>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</si>
  <si>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</si>
  <si>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</si>
  <si>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</si>
  <si>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</si>
  <si>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</si>
  <si>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</si>
  <si>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</si>
  <si>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</si>
  <si>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</si>
  <si>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</si>
  <si>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</si>
  <si>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</si>
  <si>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</si>
  <si>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</si>
  <si>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</si>
  <si>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</si>
  <si>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</si>
  <si>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</si>
  <si>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</si>
  <si>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</si>
  <si>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</si>
  <si>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</si>
  <si>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</si>
  <si>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</si>
  <si>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</si>
  <si>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</si>
  <si>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</si>
  <si>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</si>
  <si>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</si>
  <si>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</si>
  <si>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</si>
  <si>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</si>
  <si>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</si>
  <si>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</si>
  <si>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</si>
  <si>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</si>
  <si>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</si>
  <si>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</si>
  <si>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</si>
  <si>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</si>
  <si>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</si>
  <si>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</si>
  <si>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</si>
  <si>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</si>
  <si>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</si>
  <si>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</si>
  <si>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</si>
  <si>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</si>
  <si>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</si>
  <si>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</si>
  <si>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</si>
  <si>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</si>
  <si>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</si>
  <si>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</si>
  <si>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</si>
  <si>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</si>
  <si>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</si>
  <si>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</si>
  <si>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</si>
  <si>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</si>
  <si>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</si>
  <si>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</si>
  <si>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</si>
  <si>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</si>
  <si>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</si>
  <si>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</si>
  <si>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</si>
  <si>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</si>
  <si>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</si>
  <si>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</si>
  <si>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</si>
  <si>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</si>
  <si>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</si>
  <si>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</si>
  <si>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</si>
  <si>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</si>
  <si>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</si>
  <si>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</si>
  <si>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</si>
  <si>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</si>
  <si>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</si>
  <si>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</si>
  <si>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</si>
  <si>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</si>
  <si>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</si>
  <si>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</si>
  <si>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</si>
  <si>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</si>
  <si>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</si>
  <si>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</si>
  <si>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</si>
  <si>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</si>
  <si>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</si>
  <si>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</si>
  <si>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</si>
  <si>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</si>
  <si>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</si>
  <si>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</si>
  <si>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</si>
  <si>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</si>
  <si>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</si>
  <si>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</si>
  <si>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</si>
  <si>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</si>
  <si>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</si>
  <si>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</si>
  <si>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</si>
  <si>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</si>
  <si>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</si>
  <si>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</si>
  <si>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</si>
  <si>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</si>
  <si>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</si>
  <si>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</si>
  <si>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</si>
  <si>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</si>
  <si>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</si>
  <si>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</si>
  <si>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</si>
  <si>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</si>
  <si>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</si>
  <si>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</si>
  <si>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</si>
  <si>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</si>
  <si>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</si>
  <si>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</si>
  <si>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</si>
  <si>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</si>
  <si>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</si>
  <si>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</si>
  <si>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</si>
  <si>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</si>
  <si>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</si>
  <si>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</si>
  <si>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</si>
  <si>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</si>
  <si>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</si>
  <si>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</si>
  <si>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</si>
  <si>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</si>
  <si>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</si>
  <si>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</si>
  <si>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</si>
  <si>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</si>
  <si>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</si>
  <si>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</si>
  <si>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</si>
  <si>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</si>
  <si>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</si>
  <si>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</si>
  <si>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</si>
  <si>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</si>
  <si>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</si>
  <si>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</si>
  <si>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</si>
  <si>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</si>
  <si>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</si>
  <si>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</si>
  <si>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</si>
  <si>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</si>
  <si>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</si>
  <si>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</si>
  <si>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</si>
  <si>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</si>
  <si>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</si>
  <si>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</si>
  <si>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</si>
  <si>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</si>
  <si>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</si>
  <si>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</si>
  <si>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</si>
  <si>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</si>
  <si>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</si>
  <si>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</si>
  <si>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</si>
  <si>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</si>
  <si>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</si>
  <si>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</si>
  <si>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</si>
  <si>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</si>
  <si>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</si>
  <si>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</si>
  <si>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</si>
  <si>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</si>
  <si>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</si>
  <si>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</si>
  <si>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</si>
  <si>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</si>
  <si>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</si>
  <si>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</si>
  <si>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</si>
  <si>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</si>
  <si>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</si>
  <si>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</si>
  <si>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</si>
  <si>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</si>
  <si>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</si>
  <si>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</si>
  <si>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</si>
  <si>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</si>
  <si>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</si>
  <si>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</si>
  <si>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</si>
  <si>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</si>
  <si>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</si>
  <si>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</si>
  <si>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</si>
  <si>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</si>
  <si>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</si>
  <si>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</si>
  <si>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</si>
  <si>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</si>
  <si>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</si>
  <si>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</si>
  <si>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</si>
  <si>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</si>
  <si>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</si>
  <si>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</si>
  <si>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</si>
  <si>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</si>
  <si>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</si>
  <si>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</si>
  <si>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</si>
  <si>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</si>
  <si>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</si>
  <si>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</si>
  <si>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</si>
  <si>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</si>
  <si>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</si>
  <si>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</si>
  <si>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</si>
  <si>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</si>
  <si>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</si>
  <si>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</si>
  <si>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</si>
  <si>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</si>
  <si>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</si>
  <si>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</si>
  <si>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</si>
  <si>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</si>
  <si>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</si>
  <si>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</si>
  <si>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</si>
  <si>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</si>
  <si>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</si>
  <si>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</si>
  <si>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</si>
  <si>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</si>
  <si>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</si>
  <si>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</si>
  <si>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</si>
  <si>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</si>
  <si>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</si>
  <si>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</si>
  <si>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</si>
  <si>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</si>
  <si>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</si>
  <si>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</si>
  <si>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</si>
  <si>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</si>
  <si>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</si>
  <si>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</si>
  <si>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</si>
  <si>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</si>
  <si>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</si>
  <si>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</si>
  <si>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</si>
  <si>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</si>
  <si>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</si>
  <si>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</si>
  <si>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</si>
  <si>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</si>
  <si>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</si>
  <si>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</si>
  <si>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</si>
  <si>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</si>
  <si>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</si>
  <si>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</si>
  <si>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</si>
  <si>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</si>
  <si>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</si>
  <si>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</si>
  <si>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</si>
  <si>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</si>
  <si>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</si>
  <si>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</si>
  <si>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</si>
  <si>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</si>
  <si>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</si>
  <si>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</si>
  <si>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</si>
  <si>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</si>
  <si>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</si>
  <si>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</si>
  <si>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</si>
  <si>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</si>
  <si>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</si>
  <si>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</si>
  <si>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</si>
  <si>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</si>
  <si>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</si>
  <si>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</si>
  <si>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</si>
  <si>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</si>
  <si>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</si>
  <si>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</si>
  <si>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</si>
  <si>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</si>
  <si>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</si>
  <si>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</si>
  <si>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</si>
  <si>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</si>
  <si>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</si>
  <si>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</si>
  <si>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</si>
  <si>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</si>
  <si>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</si>
  <si>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</si>
  <si>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</si>
  <si>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</si>
  <si>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</si>
  <si>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</si>
  <si>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</si>
  <si>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</si>
  <si>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</si>
  <si>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</si>
  <si>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</si>
  <si>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</si>
  <si>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</si>
  <si>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</si>
  <si>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</si>
  <si>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</si>
  <si>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</si>
  <si>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</si>
  <si>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</si>
  <si>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</si>
  <si>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</si>
  <si>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</si>
  <si>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</si>
  <si>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</si>
  <si>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</si>
  <si>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</si>
  <si>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</si>
  <si>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</si>
  <si>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</si>
  <si>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</si>
  <si>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</si>
  <si>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</si>
  <si>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</si>
  <si>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</si>
  <si>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</si>
  <si>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</si>
  <si>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</si>
  <si>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</si>
  <si>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</si>
  <si>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</si>
  <si>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</si>
  <si>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</si>
  <si>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</si>
  <si>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</si>
  <si>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</si>
  <si>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</si>
  <si>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</si>
  <si>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</si>
  <si>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</si>
  <si>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</si>
  <si>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</si>
  <si>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</si>
  <si>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</si>
  <si>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</si>
  <si>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</si>
  <si>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</si>
  <si>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</si>
  <si>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</si>
  <si>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</si>
  <si>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</si>
  <si>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</si>
  <si>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</si>
  <si>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</si>
  <si>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</si>
  <si>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</si>
  <si>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</si>
  <si>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</si>
  <si>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</si>
  <si>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</si>
  <si>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</si>
  <si>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</si>
  <si>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</si>
  <si>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</si>
  <si>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</si>
  <si>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</si>
  <si>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</si>
  <si>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</si>
  <si>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</si>
  <si>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</si>
  <si>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</si>
  <si>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</si>
  <si>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</si>
  <si>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</si>
  <si>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</si>
  <si>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</si>
  <si>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</si>
  <si>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</si>
  <si>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</si>
  <si>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</si>
  <si>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</si>
  <si>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</si>
  <si>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</si>
  <si>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</si>
  <si>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</si>
  <si>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</si>
  <si>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</si>
  <si>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</si>
  <si>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</si>
  <si>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</si>
  <si>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</si>
  <si>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</si>
  <si>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</si>
  <si>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</si>
  <si>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</si>
  <si>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</si>
  <si>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</si>
  <si>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</si>
  <si>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</si>
  <si>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</si>
  <si>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</si>
  <si>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</si>
  <si>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</si>
  <si>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</si>
  <si>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</si>
  <si>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</si>
  <si>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</si>
  <si>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</si>
  <si>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</si>
  <si>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</si>
  <si>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</si>
  <si>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</si>
  <si>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</si>
  <si>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</si>
  <si>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</si>
  <si>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</si>
  <si>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</si>
  <si>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</si>
  <si>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</si>
  <si>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</si>
  <si>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</si>
  <si>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</si>
  <si>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</si>
  <si>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</si>
  <si>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</si>
  <si>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</si>
  <si>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</si>
  <si>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</si>
  <si>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</si>
  <si>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</si>
  <si>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</si>
  <si>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</si>
  <si>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</si>
  <si>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</si>
  <si>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</si>
  <si>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</si>
  <si>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</si>
  <si>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</si>
  <si>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</si>
  <si>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</si>
  <si>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</si>
  <si>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</si>
  <si>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</si>
  <si>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</si>
  <si>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</si>
  <si>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</si>
  <si>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</si>
  <si>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</si>
  <si>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</si>
  <si>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</si>
  <si>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</si>
  <si>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</si>
  <si>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</si>
  <si>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</si>
  <si>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</si>
  <si>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</si>
  <si>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</si>
  <si>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</si>
  <si>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</si>
  <si>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</si>
  <si>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</si>
  <si>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</si>
  <si>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</si>
  <si>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</si>
  <si>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</si>
  <si>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</si>
  <si>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</si>
  <si>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</si>
  <si>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</si>
  <si>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</si>
  <si>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</si>
  <si>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</si>
  <si>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</si>
  <si>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</si>
  <si>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</si>
  <si>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</si>
  <si>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</si>
  <si>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</si>
  <si>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</si>
  <si>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</si>
  <si>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</si>
  <si>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</si>
  <si>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</si>
  <si>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</si>
  <si>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</si>
  <si>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</si>
  <si>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</si>
  <si>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</si>
  <si>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</si>
  <si>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</si>
  <si>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</si>
  <si>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</si>
  <si>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</si>
  <si>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</si>
  <si>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</si>
  <si>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</si>
  <si>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</si>
  <si>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</si>
  <si>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</si>
  <si>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</si>
  <si>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</si>
  <si>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</si>
  <si>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</si>
  <si>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</si>
  <si>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</si>
  <si>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</si>
  <si>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</si>
  <si>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</si>
  <si>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</si>
  <si>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</si>
  <si>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</si>
  <si>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</si>
  <si>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</si>
  <si>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</si>
  <si>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</si>
  <si>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</si>
  <si>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</si>
  <si>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</si>
  <si>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</si>
  <si>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</si>
  <si>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</si>
  <si>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</si>
  <si>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</si>
  <si>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</si>
  <si>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</si>
  <si>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</si>
  <si>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</si>
  <si>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</si>
  <si>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</si>
  <si>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</si>
  <si>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</si>
  <si>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</si>
  <si>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</si>
  <si>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</si>
  <si>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</si>
  <si>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</si>
  <si>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</si>
  <si>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</si>
  <si>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</si>
  <si>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</si>
  <si>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</si>
  <si>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</si>
  <si>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</si>
  <si>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</si>
  <si>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</si>
  <si>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</si>
  <si>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</si>
  <si>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</si>
  <si>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</si>
  <si>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</si>
  <si>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</si>
  <si>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</si>
  <si>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</si>
  <si>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</si>
  <si>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</si>
  <si>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</si>
  <si>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</si>
  <si>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</si>
  <si>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</si>
  <si>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</si>
  <si>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</si>
  <si>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</si>
  <si>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</si>
  <si>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</si>
  <si>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</si>
  <si>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</si>
  <si>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</si>
  <si>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</si>
  <si>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</si>
  <si>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</si>
  <si>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</si>
  <si>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</si>
  <si>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</si>
  <si>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</si>
  <si>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</si>
  <si>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</si>
  <si>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</si>
  <si>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</si>
  <si>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</si>
  <si>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</si>
  <si>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</si>
  <si>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</si>
  <si>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</si>
  <si>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</si>
  <si>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</si>
  <si>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</si>
  <si>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</si>
  <si>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</si>
  <si>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</si>
  <si>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</si>
  <si>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</si>
  <si>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</si>
  <si>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</si>
  <si>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</si>
  <si>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</si>
  <si>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</si>
  <si>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</si>
  <si>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</si>
  <si>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</si>
  <si>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</si>
  <si>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</si>
  <si>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</si>
  <si>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</si>
  <si>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</si>
  <si>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</si>
  <si>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</si>
  <si>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</si>
  <si>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</si>
  <si>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</si>
  <si>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</si>
  <si>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</si>
  <si>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</si>
  <si>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</si>
  <si>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</si>
  <si>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</si>
  <si>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</si>
  <si>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</si>
  <si>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</si>
  <si>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</si>
  <si>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</si>
  <si>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</si>
  <si>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</si>
  <si>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</si>
  <si>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</si>
  <si>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</si>
  <si>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</si>
  <si>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</si>
  <si>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</si>
  <si>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</si>
  <si>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</si>
  <si>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</si>
  <si>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</si>
  <si>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</si>
  <si>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</si>
  <si>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</si>
  <si>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</si>
  <si>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</si>
  <si>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</si>
  <si>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</si>
  <si>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</si>
  <si>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</si>
  <si>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</si>
  <si>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</si>
  <si>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</si>
  <si>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</si>
  <si>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</si>
  <si>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</si>
  <si>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</si>
  <si>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</si>
  <si>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</si>
  <si>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</si>
  <si>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</si>
  <si>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</si>
  <si>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</si>
  <si>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</si>
  <si>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</si>
  <si>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</si>
  <si>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</si>
  <si>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</si>
  <si>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</si>
  <si>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</si>
  <si>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</si>
  <si>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</si>
  <si>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</si>
  <si>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</si>
  <si>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</si>
  <si>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</si>
  <si>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</si>
  <si>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</si>
  <si>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</si>
  <si>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</si>
  <si>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</si>
  <si>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</si>
  <si>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</si>
  <si>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</si>
  <si>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</si>
  <si>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</si>
  <si>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</si>
  <si>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</si>
  <si>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</si>
  <si>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</si>
  <si>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</si>
  <si>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</si>
  <si>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</si>
  <si>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</si>
  <si>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</si>
  <si>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</si>
  <si>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</si>
  <si>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</si>
  <si>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</si>
  <si>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</si>
  <si>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</si>
  <si>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</si>
  <si>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</si>
  <si>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</si>
  <si>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</si>
  <si>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</si>
  <si>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</si>
  <si>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</si>
  <si>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</si>
  <si>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</si>
  <si>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</si>
  <si>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</si>
  <si>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</si>
  <si>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</si>
  <si>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</si>
  <si>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</si>
  <si>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</si>
  <si>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</si>
  <si>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</si>
  <si>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</si>
  <si>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</si>
  <si>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</si>
  <si>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</si>
  <si>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</si>
  <si>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</si>
  <si>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</si>
  <si>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</si>
  <si>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</si>
  <si>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</si>
  <si>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</si>
  <si>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</si>
  <si>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</si>
  <si>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</si>
  <si>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</si>
  <si>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</si>
  <si>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</si>
  <si>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</si>
  <si>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</si>
  <si>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</si>
  <si>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</si>
  <si>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</si>
  <si>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</si>
  <si>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</si>
  <si>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</si>
  <si>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</si>
  <si>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</si>
  <si>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</si>
  <si>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</si>
  <si>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</si>
  <si>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</si>
  <si>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</si>
  <si>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</si>
  <si>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</si>
  <si>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</si>
  <si>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</si>
  <si>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</si>
  <si>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</si>
  <si>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</si>
  <si>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</si>
  <si>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</si>
  <si>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</si>
  <si>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</si>
  <si>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</si>
  <si>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</si>
  <si>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</si>
  <si>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</si>
  <si>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</si>
  <si>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</si>
  <si>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</si>
  <si>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</si>
  <si>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</si>
  <si>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</si>
  <si>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</si>
  <si>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</si>
  <si>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</si>
  <si>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</si>
  <si>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</si>
  <si>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</si>
  <si>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</si>
  <si>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</si>
  <si>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</si>
  <si>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</si>
  <si>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</si>
  <si>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</si>
  <si>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</si>
  <si>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</si>
  <si>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</si>
  <si>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</si>
  <si>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</si>
  <si>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</si>
  <si>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</si>
  <si>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</si>
  <si>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</si>
  <si>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</si>
  <si>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</si>
  <si>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</si>
  <si>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</si>
  <si>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</si>
  <si>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</si>
  <si>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</si>
  <si>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</si>
  <si>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</si>
  <si>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</si>
  <si>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</si>
  <si>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</si>
  <si>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</si>
  <si>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</si>
  <si>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</si>
  <si>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</si>
  <si>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</si>
  <si>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</si>
  <si>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</si>
  <si>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</si>
  <si>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</si>
  <si>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</si>
  <si>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</si>
  <si>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</si>
  <si>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</si>
  <si>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</si>
  <si>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</si>
  <si>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</si>
  <si>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</si>
  <si>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</si>
  <si>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</si>
  <si>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</si>
  <si>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</si>
  <si>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</si>
  <si>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</si>
  <si>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</si>
  <si>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</si>
  <si>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</si>
  <si>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</si>
  <si>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</si>
  <si>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</si>
  <si>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</si>
  <si>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</si>
  <si>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</si>
  <si>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</si>
  <si>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</si>
  <si>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</si>
  <si>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</si>
  <si>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</si>
  <si>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</si>
  <si>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</si>
  <si>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</si>
  <si>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</si>
  <si>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</si>
  <si>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</si>
  <si>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</si>
  <si>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</si>
  <si>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</si>
  <si>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</si>
  <si>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</si>
  <si>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</si>
  <si>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</si>
  <si>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</si>
  <si>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</si>
  <si>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</si>
  <si>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</si>
  <si>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</si>
  <si>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</si>
  <si>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</si>
  <si>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</si>
  <si>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</si>
  <si>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</si>
  <si>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</si>
  <si>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</si>
  <si>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</si>
  <si>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</si>
  <si>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</si>
  <si>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</si>
  <si>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</si>
  <si>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</si>
  <si>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</si>
  <si>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</si>
  <si>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</si>
  <si>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</si>
  <si>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</si>
  <si>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</si>
  <si>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</si>
  <si>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</si>
  <si>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</si>
  <si>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</si>
  <si>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</si>
  <si>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</si>
  <si>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</si>
  <si>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</si>
  <si>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</si>
  <si>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</si>
  <si>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</si>
  <si>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</si>
  <si>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</si>
  <si>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</si>
  <si>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</si>
  <si>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</si>
  <si>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</si>
  <si>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</si>
  <si>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</si>
  <si>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</si>
  <si>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</si>
  <si>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</si>
  <si>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</si>
  <si>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</si>
  <si>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</si>
  <si>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</si>
  <si>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</si>
  <si>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</si>
  <si>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</si>
  <si>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</si>
  <si>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</si>
  <si>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</si>
  <si>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</si>
  <si>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</si>
  <si>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</si>
  <si>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</si>
  <si>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</si>
  <si>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</si>
  <si>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</si>
  <si>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</si>
  <si>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</si>
  <si>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</si>
  <si>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</si>
  <si>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</si>
  <si>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</si>
  <si>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</si>
  <si>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</si>
  <si>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</si>
  <si>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</si>
  <si>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</si>
  <si>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</si>
  <si>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</si>
  <si>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</si>
  <si>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</si>
  <si>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</si>
  <si>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</si>
  <si>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</si>
  <si>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</si>
  <si>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</si>
  <si>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</si>
  <si>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</si>
  <si>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</si>
  <si>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</si>
  <si>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</si>
  <si>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</si>
  <si>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</si>
  <si>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</si>
  <si>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</si>
  <si>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</si>
  <si>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</si>
  <si>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</si>
  <si>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</si>
  <si>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</si>
  <si>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</si>
  <si>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</si>
  <si>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</si>
  <si>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</si>
  <si>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</si>
  <si>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</si>
  <si>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</si>
  <si>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</si>
  <si>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</si>
  <si>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</si>
  <si>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</si>
  <si>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</si>
  <si>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</si>
  <si>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</si>
  <si>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</si>
  <si>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</si>
  <si>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</si>
  <si>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</si>
  <si>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</si>
  <si>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</si>
  <si>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</si>
  <si>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</si>
  <si>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</si>
  <si>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</si>
  <si>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</si>
  <si>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</si>
  <si>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</si>
  <si>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</si>
  <si>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</si>
  <si>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</si>
  <si>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</si>
  <si>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</si>
  <si>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</si>
  <si>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</si>
  <si>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</si>
  <si>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</si>
  <si>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</si>
  <si>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</si>
  <si>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</si>
  <si>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</si>
  <si>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</si>
  <si>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</si>
  <si>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</si>
  <si>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</si>
  <si>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</si>
  <si>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</si>
  <si>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</si>
  <si>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</si>
  <si>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</si>
  <si>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</si>
  <si>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</si>
  <si>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</si>
  <si>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</si>
  <si>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</si>
  <si>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</si>
  <si>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</si>
  <si>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</si>
  <si>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</si>
  <si>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</si>
  <si>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</si>
  <si>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</si>
  <si>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</si>
  <si>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</si>
  <si>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</si>
  <si>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</si>
  <si>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</si>
  <si>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</si>
  <si>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</si>
  <si>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</si>
  <si>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</si>
  <si>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</si>
  <si>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</si>
  <si>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</si>
  <si>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</si>
  <si>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</si>
  <si>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</si>
  <si>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</si>
  <si>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</si>
  <si>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</si>
  <si>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</si>
  <si>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</si>
  <si>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</si>
  <si>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</si>
  <si>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</si>
  <si>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</si>
  <si>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</si>
  <si>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</si>
  <si>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</si>
  <si>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</si>
  <si>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</si>
  <si>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</si>
  <si>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</si>
  <si>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</si>
  <si>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</si>
  <si>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</si>
  <si>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</si>
  <si>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</si>
  <si>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</si>
  <si>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</si>
  <si>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</si>
  <si>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</si>
  <si>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</si>
  <si>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</si>
  <si>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</si>
  <si>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</si>
  <si>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</si>
  <si>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</si>
  <si>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</si>
  <si>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</si>
  <si>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</si>
  <si>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</si>
  <si>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</si>
  <si>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</si>
  <si>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</si>
  <si>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</si>
  <si>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</si>
  <si>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</si>
  <si>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</si>
  <si>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</si>
  <si>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</si>
  <si>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</si>
  <si>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</si>
  <si>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</si>
  <si>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</si>
  <si>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</si>
  <si>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</si>
  <si>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</si>
  <si>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</si>
  <si>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</si>
  <si>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</si>
  <si>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</si>
  <si>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</si>
  <si>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</si>
  <si>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</si>
  <si>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</si>
  <si>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</si>
  <si>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</si>
  <si>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</si>
  <si>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</si>
  <si>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</si>
  <si>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</si>
  <si>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</si>
  <si>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</si>
  <si>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</si>
  <si>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</si>
  <si>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</si>
  <si>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</si>
  <si>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</si>
  <si>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</si>
  <si>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</si>
  <si>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</si>
  <si>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</si>
  <si>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</si>
  <si>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</si>
  <si>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</si>
  <si>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</si>
  <si>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</si>
  <si>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</si>
  <si>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</si>
  <si>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</si>
  <si>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</si>
  <si>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</si>
  <si>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</si>
  <si>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</si>
  <si>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</si>
  <si>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</si>
  <si>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</si>
  <si>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</si>
  <si>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</si>
  <si>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</si>
  <si>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</si>
  <si>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</si>
  <si>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</si>
  <si>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</si>
  <si>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</si>
  <si>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</si>
  <si>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</si>
  <si>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</si>
  <si>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</si>
  <si>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</si>
  <si>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</si>
  <si>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</si>
  <si>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</si>
  <si>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</si>
  <si>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</si>
  <si>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</si>
  <si>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</si>
  <si>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</si>
  <si>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</si>
  <si>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</si>
  <si>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</si>
  <si>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</si>
  <si>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</si>
  <si>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</si>
  <si>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</si>
  <si>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</si>
  <si>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</si>
  <si>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</si>
  <si>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</si>
  <si>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</si>
  <si>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</si>
  <si>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</si>
  <si>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</si>
  <si>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</si>
  <si>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</si>
  <si>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</si>
  <si>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</si>
  <si>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</si>
  <si>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</si>
  <si>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</si>
  <si>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</si>
  <si>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</si>
  <si>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</si>
  <si>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</si>
  <si>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</si>
  <si>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</si>
  <si>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</si>
  <si>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</si>
  <si>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</si>
  <si>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</si>
  <si>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</si>
  <si>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</si>
  <si>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</si>
  <si>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</si>
  <si>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</si>
  <si>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</si>
  <si>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</si>
  <si>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</si>
  <si>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</si>
  <si>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</si>
  <si>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</si>
  <si>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</si>
  <si>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</si>
  <si>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</si>
  <si>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</si>
  <si>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</si>
  <si>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</si>
  <si>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</si>
  <si>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</si>
  <si>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</si>
  <si>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</si>
  <si>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</si>
  <si>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</si>
  <si>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</si>
  <si>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</si>
  <si>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</si>
  <si>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</si>
  <si>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</si>
  <si>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</si>
  <si>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</si>
  <si>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</si>
  <si>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</si>
  <si>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</si>
  <si>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</si>
  <si>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</si>
  <si>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</si>
  <si>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</si>
  <si>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</si>
  <si>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</si>
  <si>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</si>
  <si>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</si>
  <si>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</si>
  <si>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</si>
  <si>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</si>
  <si>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</si>
  <si>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</si>
  <si>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</si>
  <si>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</si>
  <si>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</si>
  <si>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</si>
  <si>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</si>
  <si>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</si>
  <si>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</si>
  <si>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</si>
  <si>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</si>
  <si>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</si>
  <si>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</si>
  <si>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</si>
  <si>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</si>
  <si>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</si>
  <si>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</si>
  <si>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</si>
  <si>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</si>
  <si>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</si>
  <si>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</si>
  <si>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</si>
  <si>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</si>
  <si>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</si>
  <si>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</si>
  <si>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</si>
  <si>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</si>
  <si>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</si>
  <si>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</si>
  <si>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</si>
  <si>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</si>
  <si>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</si>
  <si>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</si>
  <si>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</si>
  <si>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</si>
  <si>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</si>
  <si>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</si>
  <si>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</si>
  <si>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</si>
  <si>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</si>
  <si>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</si>
  <si>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</si>
  <si>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</si>
  <si>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</si>
  <si>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</si>
  <si>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</si>
  <si>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</si>
  <si>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</si>
  <si>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</si>
  <si>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</si>
  <si>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</si>
  <si>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</si>
  <si>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</si>
  <si>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</si>
  <si>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</si>
  <si>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</si>
  <si>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</si>
  <si>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</si>
  <si>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</si>
  <si>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</si>
  <si>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</si>
  <si>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</si>
  <si>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</si>
  <si>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</si>
  <si>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</si>
  <si>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</si>
  <si>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</si>
  <si>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</si>
  <si>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</si>
  <si>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</si>
  <si>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</si>
  <si>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</si>
  <si>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</si>
  <si>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</si>
  <si>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</si>
  <si>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</si>
  <si>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</si>
  <si>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</si>
  <si>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</si>
  <si>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</si>
  <si>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</si>
  <si>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</si>
  <si>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</si>
  <si>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</si>
  <si>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</si>
  <si>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</si>
  <si>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</si>
  <si>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</si>
  <si>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</si>
  <si>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</si>
  <si>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</si>
  <si>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</si>
  <si>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</si>
  <si>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</si>
  <si>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</si>
  <si>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</si>
  <si>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</si>
  <si>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</si>
  <si>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</si>
  <si>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</si>
  <si>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</si>
  <si>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</si>
  <si>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</si>
  <si>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</si>
  <si>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</si>
  <si>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</si>
  <si>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</si>
  <si>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</si>
  <si>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</si>
  <si>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</si>
  <si>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</si>
  <si>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</si>
  <si>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</si>
  <si>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</si>
  <si>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</si>
  <si>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</si>
  <si>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</si>
  <si>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</si>
  <si>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</si>
  <si>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</si>
  <si>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</si>
  <si>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</si>
  <si>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</si>
  <si>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</si>
  <si>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</si>
  <si>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</si>
  <si>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</si>
  <si>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</si>
  <si>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</si>
  <si>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</si>
  <si>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</si>
  <si>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</si>
  <si>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</si>
  <si>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</si>
  <si>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</si>
  <si>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</si>
  <si>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</si>
  <si>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</si>
  <si>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</si>
  <si>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</si>
  <si>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</si>
  <si>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</si>
  <si>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</si>
  <si>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</si>
  <si>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</si>
  <si>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</si>
  <si>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</si>
  <si>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</si>
  <si>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</si>
  <si>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</si>
  <si>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</si>
  <si>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</si>
  <si>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</si>
  <si>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</si>
  <si>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</si>
  <si>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</si>
  <si>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</si>
  <si>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</si>
  <si>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</si>
  <si>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</si>
  <si>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</si>
  <si>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</si>
  <si>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</si>
  <si>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</si>
  <si>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</si>
  <si>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</si>
  <si>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</si>
  <si>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</si>
  <si>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</si>
  <si>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</si>
  <si>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</si>
  <si>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</si>
  <si>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</si>
  <si>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</si>
  <si>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</si>
  <si>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</si>
  <si>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</si>
  <si>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</si>
  <si>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</si>
  <si>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</si>
  <si>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</si>
  <si>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</si>
  <si>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</si>
  <si>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</si>
  <si>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</si>
  <si>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</si>
  <si>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</si>
  <si>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</si>
  <si>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</si>
  <si>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</si>
  <si>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</si>
  <si>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</si>
  <si>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</si>
  <si>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</si>
  <si>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</si>
  <si>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</si>
  <si>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</si>
  <si>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</si>
  <si>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</si>
  <si>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</si>
  <si>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</si>
  <si>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</si>
  <si>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</si>
  <si>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</si>
  <si>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</si>
  <si>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</si>
  <si>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</si>
  <si>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</si>
  <si>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</si>
  <si>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</si>
  <si>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</si>
  <si>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</si>
  <si>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</si>
  <si>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</si>
  <si>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</si>
  <si>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</si>
  <si>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</si>
  <si>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</si>
  <si>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</si>
  <si>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</si>
  <si>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</si>
  <si>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</si>
  <si>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</si>
  <si>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</si>
  <si>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</si>
  <si>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</si>
  <si>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</si>
  <si>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</si>
  <si>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</si>
  <si>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</si>
  <si>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</si>
  <si>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</si>
  <si>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</si>
  <si>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</si>
  <si>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</si>
  <si>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</si>
  <si>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</si>
  <si>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</si>
  <si>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</si>
  <si>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</si>
  <si>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</si>
  <si>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</si>
  <si>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</si>
  <si>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</si>
  <si>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</si>
  <si>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</si>
  <si>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</si>
  <si>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</si>
  <si>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</si>
  <si>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</si>
  <si>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</si>
  <si>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</si>
  <si>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</si>
  <si>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</si>
  <si>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</si>
  <si>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</si>
  <si>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</si>
  <si>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</si>
  <si>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</si>
  <si>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</si>
  <si>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</si>
  <si>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</si>
  <si>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</si>
  <si>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</si>
  <si>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</si>
  <si>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</si>
  <si>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</si>
  <si>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</si>
  <si>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</si>
  <si>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</si>
  <si>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</si>
  <si>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</si>
  <si>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</si>
  <si>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</si>
  <si>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</si>
  <si>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</si>
  <si>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</si>
  <si>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</si>
  <si>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</si>
  <si>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</si>
  <si>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</si>
  <si>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</si>
  <si>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</si>
  <si>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</si>
  <si>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</si>
  <si>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</si>
  <si>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</si>
  <si>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</si>
  <si>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</si>
  <si>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</si>
  <si>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</si>
  <si>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</si>
  <si>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</si>
  <si>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</si>
  <si>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</si>
  <si>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</si>
  <si>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</si>
  <si>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</si>
  <si>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</si>
  <si>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</si>
  <si>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</si>
  <si>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</si>
  <si>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</si>
  <si>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</si>
  <si>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</si>
  <si>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</si>
  <si>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</si>
  <si>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</si>
  <si>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</si>
  <si>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</si>
  <si>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</si>
  <si>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</si>
  <si>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</si>
  <si>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</si>
  <si>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</si>
  <si>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</si>
  <si>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</si>
  <si>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</si>
  <si>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</si>
  <si>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</si>
  <si>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</si>
  <si>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</si>
  <si>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</si>
  <si>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</si>
  <si>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</si>
  <si>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</si>
  <si>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</si>
  <si>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</si>
  <si>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</si>
  <si>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</si>
  <si>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</si>
  <si>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</si>
  <si>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</si>
  <si>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</si>
  <si>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</si>
  <si>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</si>
  <si>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</si>
  <si>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</si>
  <si>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</si>
  <si>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</si>
  <si>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</si>
  <si>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</si>
  <si>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</si>
  <si>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</si>
  <si>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</si>
  <si>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</si>
  <si>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</si>
  <si>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</si>
  <si>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</si>
  <si>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</si>
  <si>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</si>
  <si>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</si>
  <si>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</si>
  <si>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</si>
  <si>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</si>
  <si>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</si>
  <si>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</si>
  <si>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</si>
  <si>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</si>
  <si>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</si>
  <si>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</si>
  <si>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</si>
  <si>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</si>
  <si>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</si>
  <si>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</si>
  <si>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</si>
  <si>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</si>
  <si>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</si>
  <si>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</si>
  <si>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</si>
  <si>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</si>
  <si>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</si>
  <si>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</si>
  <si>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</si>
  <si>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</si>
  <si>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</si>
  <si>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</si>
  <si>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</si>
  <si>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</si>
  <si>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</si>
  <si>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</si>
  <si>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</si>
  <si>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</si>
  <si>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</si>
  <si>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</si>
  <si>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</si>
  <si>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</si>
  <si>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</si>
  <si>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</si>
  <si>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</si>
  <si>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</si>
  <si>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</si>
  <si>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</si>
  <si>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</si>
  <si>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</si>
  <si>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</si>
  <si>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</si>
  <si>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</si>
  <si>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</si>
  <si>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</si>
  <si>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</si>
  <si>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</si>
  <si>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</si>
  <si>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</si>
  <si>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</si>
  <si>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</si>
  <si>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</si>
  <si>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</si>
  <si>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</si>
  <si>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</si>
  <si>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</si>
  <si>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</si>
  <si>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</si>
  <si>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</si>
  <si>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</si>
  <si>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</si>
  <si>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</si>
  <si>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</si>
  <si>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</si>
  <si>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</si>
  <si>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</si>
  <si>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</si>
  <si>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</si>
  <si>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</si>
  <si>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</si>
  <si>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</si>
  <si>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</si>
  <si>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</si>
  <si>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</si>
  <si>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</si>
  <si>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</si>
  <si>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</si>
  <si>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</si>
  <si>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</si>
  <si>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</si>
  <si>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</si>
  <si>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</si>
  <si>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</si>
  <si>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</si>
  <si>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</si>
  <si>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</si>
  <si>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</si>
  <si>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</si>
  <si>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</si>
  <si>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</si>
  <si>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</si>
  <si>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</si>
  <si>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</si>
  <si>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</si>
  <si>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</si>
  <si>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</si>
  <si>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</si>
  <si>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</si>
  <si>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</si>
  <si>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</si>
  <si>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</si>
  <si>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</si>
  <si>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</si>
  <si>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</si>
  <si>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</si>
  <si>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</si>
  <si>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</si>
  <si>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</si>
  <si>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</si>
  <si>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</si>
  <si>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</si>
  <si>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</si>
  <si>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</si>
  <si>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</si>
  <si>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</si>
  <si>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</si>
  <si>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</si>
  <si>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</si>
  <si>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</si>
  <si>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</si>
  <si>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</si>
  <si>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</si>
  <si>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</si>
  <si>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</si>
  <si>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</si>
  <si>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</si>
  <si>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</si>
  <si>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</si>
  <si>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</si>
  <si>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</si>
  <si>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</si>
  <si>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</si>
  <si>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</si>
  <si>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</si>
  <si>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</si>
  <si>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</si>
  <si>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</si>
  <si>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</si>
  <si>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</si>
  <si>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</si>
  <si>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</si>
  <si>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</si>
  <si>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</si>
  <si>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</si>
  <si>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</si>
  <si>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</si>
  <si>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</si>
  <si>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</si>
  <si>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</si>
  <si>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</si>
  <si>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</si>
  <si>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</si>
  <si>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</si>
  <si>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</si>
  <si>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</si>
  <si>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</si>
  <si>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</si>
  <si>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</si>
  <si>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</si>
  <si>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</si>
  <si>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</si>
  <si>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</si>
  <si>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</si>
  <si>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</si>
  <si>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</si>
  <si>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</si>
  <si>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</si>
  <si>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</si>
  <si>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</si>
  <si>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</si>
  <si>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</si>
  <si>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</si>
  <si>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</si>
  <si>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</si>
  <si>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</si>
  <si>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</si>
  <si>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</si>
  <si>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</si>
  <si>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</si>
  <si>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</si>
  <si>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</si>
  <si>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</si>
  <si>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</si>
  <si>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</si>
  <si>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</si>
  <si>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</si>
  <si>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</si>
  <si>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</si>
  <si>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</si>
  <si>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</si>
  <si>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</si>
  <si>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</si>
  <si>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</si>
  <si>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</si>
  <si>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</si>
  <si>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</si>
  <si>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</si>
  <si>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</si>
  <si>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</si>
  <si>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</si>
  <si>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</si>
  <si>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</si>
  <si>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</si>
  <si>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</si>
  <si>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</si>
  <si>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</si>
  <si>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</si>
  <si>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</si>
  <si>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</si>
  <si>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</si>
  <si>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</si>
  <si>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</si>
  <si>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</si>
  <si>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</si>
  <si>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</si>
  <si>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</si>
  <si>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</si>
  <si>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</si>
  <si>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</si>
  <si>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</si>
  <si>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</si>
  <si>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</si>
  <si>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</si>
  <si>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</si>
  <si>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</si>
  <si>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</si>
  <si>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</si>
  <si>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</si>
  <si>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</si>
  <si>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</si>
  <si>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</si>
  <si>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</si>
  <si>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</si>
  <si>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</si>
  <si>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</si>
  <si>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</si>
  <si>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</si>
  <si>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</si>
  <si>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</si>
  <si>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</si>
  <si>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</si>
  <si>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</si>
  <si>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</si>
  <si>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</si>
  <si>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</si>
  <si>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</si>
  <si>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</si>
  <si>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</si>
  <si>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</si>
  <si>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</si>
  <si>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</si>
  <si>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</si>
  <si>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</si>
  <si>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</si>
  <si>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</si>
  <si>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</si>
  <si>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</si>
  <si>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</si>
  <si>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</si>
  <si>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</si>
  <si>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</si>
  <si>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</si>
  <si>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</si>
  <si>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</si>
  <si>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</si>
  <si>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</si>
  <si>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</si>
  <si>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</si>
  <si>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</si>
  <si>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</si>
  <si>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</si>
  <si>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</si>
  <si>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</si>
  <si>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</si>
  <si>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</si>
  <si>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</si>
  <si>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</si>
  <si>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</si>
  <si>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</si>
  <si>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</si>
  <si>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</si>
  <si>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</si>
  <si>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</si>
  <si>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</si>
  <si>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</si>
  <si>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</si>
  <si>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</si>
  <si>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</si>
  <si>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</si>
  <si>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</si>
  <si>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</si>
  <si>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</si>
  <si>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</si>
  <si>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</si>
  <si>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</si>
  <si>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</si>
  <si>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</si>
  <si>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</si>
  <si>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</si>
  <si>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</si>
  <si>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</si>
  <si>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</si>
  <si>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</si>
  <si>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</si>
  <si>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</si>
  <si>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</si>
  <si>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</si>
  <si>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</si>
  <si>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</si>
  <si>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</si>
  <si>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</si>
  <si>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</si>
  <si>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</si>
  <si>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</si>
  <si>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</si>
  <si>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</si>
  <si>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</si>
  <si>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</si>
  <si>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</si>
  <si>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</si>
  <si>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</si>
  <si>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</si>
  <si>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</si>
  <si>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</si>
  <si>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</si>
  <si>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</si>
  <si>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</si>
  <si>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</si>
  <si>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</si>
  <si>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</si>
  <si>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</si>
  <si>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</si>
  <si>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</si>
  <si>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</si>
  <si>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</si>
  <si>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</si>
  <si>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</si>
  <si>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</si>
  <si>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</si>
  <si>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</si>
  <si>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</si>
  <si>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</si>
  <si>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</si>
  <si>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</si>
  <si>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</si>
  <si>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</si>
  <si>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</si>
  <si>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</si>
  <si>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</si>
  <si>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</si>
  <si>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</si>
  <si>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</si>
  <si>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</si>
  <si>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</si>
  <si>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</si>
  <si>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</si>
  <si>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</si>
  <si>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</si>
  <si>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</si>
  <si>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</si>
  <si>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</si>
  <si>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</si>
  <si>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</si>
  <si>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</si>
  <si>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</si>
  <si>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</si>
  <si>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</si>
  <si>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</si>
  <si>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</si>
  <si>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</si>
  <si>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</si>
  <si>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</si>
  <si>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</si>
  <si>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</si>
  <si>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</si>
  <si>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</si>
  <si>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</si>
  <si>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</si>
  <si>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</si>
  <si>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</si>
  <si>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</si>
  <si>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</si>
  <si>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</si>
  <si>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</si>
  <si>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</si>
  <si>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</si>
  <si>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</si>
  <si>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</si>
  <si>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</si>
  <si>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</si>
  <si>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</si>
  <si>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</si>
  <si>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</si>
  <si>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</si>
  <si>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</si>
  <si>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</si>
  <si>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</si>
  <si>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</si>
  <si>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</si>
  <si>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</si>
  <si>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</si>
  <si>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</si>
  <si>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</si>
  <si>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</si>
  <si>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</si>
  <si>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</si>
  <si>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</si>
  <si>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</si>
  <si>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</si>
  <si>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</si>
  <si>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</si>
  <si>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</si>
  <si>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</si>
  <si>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</si>
  <si>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</si>
  <si>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</si>
  <si>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</si>
  <si>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</si>
  <si>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</si>
  <si>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</si>
  <si>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</si>
  <si>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</si>
  <si>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</si>
  <si>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</si>
  <si>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</si>
  <si>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</si>
  <si>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</si>
  <si>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</si>
  <si>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</si>
  <si>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</si>
  <si>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</si>
  <si>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</si>
  <si>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</si>
  <si>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</si>
  <si>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</si>
  <si>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</si>
  <si>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</si>
  <si>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</si>
  <si>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</si>
  <si>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</si>
  <si>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</si>
  <si>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</si>
  <si>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</si>
  <si>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</si>
  <si>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</si>
  <si>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</si>
  <si>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</si>
  <si>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</si>
  <si>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</si>
  <si>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</si>
  <si>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</si>
  <si>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</si>
  <si>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</si>
  <si>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</si>
  <si>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</si>
  <si>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</si>
  <si>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</si>
  <si>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</si>
  <si>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</si>
  <si>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</si>
  <si>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</si>
  <si>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</si>
  <si>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</si>
  <si>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</si>
  <si>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</si>
  <si>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</si>
  <si>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</si>
  <si>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</si>
  <si>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</si>
  <si>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</si>
  <si>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</si>
  <si>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</si>
  <si>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</si>
  <si>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</si>
  <si>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</si>
  <si>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</si>
  <si>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</si>
  <si>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</si>
  <si>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</si>
  <si>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</si>
  <si>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</si>
  <si>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</si>
  <si>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</si>
  <si>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</si>
  <si>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</si>
  <si>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</si>
  <si>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</si>
  <si>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</si>
  <si>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</si>
  <si>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</si>
  <si>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</si>
  <si>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</si>
  <si>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</si>
  <si>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</si>
  <si>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</si>
  <si>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</si>
  <si>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</si>
  <si>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</si>
  <si>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</si>
  <si>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</si>
  <si>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</si>
  <si>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</si>
  <si>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</si>
  <si>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</si>
  <si>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</si>
  <si>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</si>
  <si>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</si>
  <si>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</si>
  <si>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</si>
  <si>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</si>
  <si>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</si>
  <si>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</si>
  <si>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</si>
  <si>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</si>
  <si>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</si>
  <si>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</si>
  <si>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</si>
  <si>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</si>
  <si>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</si>
  <si>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</si>
  <si>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</si>
  <si>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</si>
  <si>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</si>
  <si>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</si>
  <si>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</si>
  <si>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</si>
  <si>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</si>
  <si>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</si>
  <si>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</si>
  <si>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</si>
  <si>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</si>
  <si>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</si>
  <si>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</si>
  <si>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</si>
  <si>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</si>
  <si>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</si>
  <si>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</si>
  <si>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</si>
  <si>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</si>
  <si>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</si>
  <si>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</si>
  <si>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</si>
  <si>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</si>
  <si>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</si>
  <si>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</si>
  <si>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</si>
  <si>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</si>
  <si>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</si>
  <si>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</si>
  <si>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</si>
  <si>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</si>
  <si>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</si>
  <si>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</si>
  <si>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</si>
  <si>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</si>
  <si>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</si>
  <si>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</si>
  <si>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</si>
  <si>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</si>
  <si>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</si>
  <si>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</si>
  <si>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</si>
  <si>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</si>
  <si>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</si>
  <si>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</si>
  <si>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</si>
  <si>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</si>
  <si>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</si>
  <si>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</si>
  <si>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</si>
  <si>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</si>
  <si>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</si>
  <si>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</si>
  <si>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</si>
  <si>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</si>
  <si>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</si>
  <si>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</si>
  <si>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</si>
  <si>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</si>
  <si>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</si>
  <si>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</si>
  <si>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</si>
  <si>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</si>
  <si>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</si>
  <si>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</si>
  <si>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</si>
  <si>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</si>
  <si>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</si>
  <si>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</si>
  <si>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</si>
  <si>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</si>
  <si>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</si>
  <si>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</si>
  <si>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</si>
  <si>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</si>
  <si>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</si>
  <si>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</si>
  <si>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</si>
  <si>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</si>
  <si>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</si>
  <si>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</si>
  <si>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</si>
  <si>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</si>
  <si>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</si>
  <si>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</si>
  <si>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</si>
  <si>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</si>
  <si>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</si>
  <si>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</si>
  <si>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</si>
  <si>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</si>
  <si>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</si>
  <si>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</si>
  <si>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</si>
  <si>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</si>
  <si>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</si>
  <si>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</si>
  <si>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</si>
  <si>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</si>
  <si>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</si>
  <si>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</si>
  <si>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</si>
  <si>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</si>
  <si>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</si>
  <si>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</si>
  <si>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</si>
  <si>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</si>
  <si>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</si>
  <si>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</si>
  <si>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</si>
  <si>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</si>
  <si>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</si>
  <si>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</si>
  <si>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</si>
  <si>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</si>
  <si>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</si>
  <si>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</si>
  <si>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</si>
  <si>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</si>
  <si>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</si>
  <si>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</si>
  <si>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</si>
  <si>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</si>
  <si>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</si>
  <si>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</si>
  <si>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</si>
  <si>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</si>
  <si>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</si>
  <si>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</si>
  <si>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</si>
  <si>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</si>
  <si>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</si>
  <si>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</si>
  <si>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</si>
  <si>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</si>
  <si>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</si>
  <si>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</si>
  <si>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</si>
  <si>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</si>
  <si>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</si>
  <si>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</si>
  <si>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</si>
  <si>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</si>
  <si>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</si>
  <si>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</si>
  <si>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</si>
  <si>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</si>
  <si>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</si>
  <si>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</si>
  <si>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</si>
  <si>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</si>
  <si>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</si>
  <si>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</si>
  <si>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</si>
  <si>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</si>
  <si>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</si>
  <si>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</si>
  <si>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</si>
  <si>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</si>
  <si>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</si>
  <si>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</si>
  <si>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</si>
  <si>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</si>
  <si>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</si>
  <si>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</si>
  <si>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</si>
  <si>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</si>
  <si>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</si>
  <si>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</si>
  <si>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</si>
  <si>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</si>
  <si>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</si>
  <si>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</si>
  <si>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</si>
  <si>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</si>
  <si>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</si>
  <si>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</si>
  <si>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</si>
  <si>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</si>
  <si>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</si>
  <si>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</si>
  <si>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</si>
  <si>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</si>
  <si>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</si>
  <si>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</si>
  <si>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</si>
  <si>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</si>
  <si>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</si>
  <si>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</si>
  <si>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</si>
  <si>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</si>
  <si>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</si>
  <si>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</si>
  <si>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</si>
  <si>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</si>
  <si>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</si>
  <si>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</si>
  <si>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</si>
  <si>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</si>
  <si>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</si>
  <si>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</si>
  <si>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</si>
  <si>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</si>
  <si>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</si>
  <si>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</si>
  <si>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</si>
  <si>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</si>
  <si>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</si>
  <si>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</si>
  <si>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</si>
  <si>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</si>
  <si>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</si>
  <si>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</si>
  <si>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</si>
  <si>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</si>
  <si>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</si>
  <si>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</si>
  <si>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</si>
  <si>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</si>
  <si>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</si>
  <si>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</si>
  <si>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</si>
  <si>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</si>
  <si>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</si>
  <si>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</si>
  <si>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</si>
  <si>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</si>
  <si>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</si>
  <si>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</si>
  <si>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</si>
  <si>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</si>
  <si>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</si>
  <si>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</si>
  <si>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</si>
  <si>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</si>
  <si>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</si>
  <si>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</si>
  <si>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</si>
  <si>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</si>
  <si>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</si>
  <si>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</si>
  <si>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</si>
  <si>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</si>
  <si>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</si>
  <si>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</si>
  <si>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</si>
  <si>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</si>
  <si>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</si>
  <si>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</si>
  <si>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</si>
  <si>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</si>
  <si>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</si>
  <si>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</si>
  <si>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</si>
  <si>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</si>
  <si>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</si>
  <si>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</si>
  <si>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</si>
  <si>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</si>
  <si>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</si>
  <si>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</si>
  <si>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</si>
  <si>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</si>
  <si>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</si>
  <si>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</si>
  <si>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</si>
  <si>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</si>
  <si>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</si>
  <si>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</si>
  <si>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</si>
  <si>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</si>
  <si>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</si>
  <si>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</si>
  <si>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</si>
  <si>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</si>
  <si>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</si>
  <si>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</si>
  <si>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</si>
  <si>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</si>
  <si>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</si>
  <si>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</si>
  <si>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</si>
  <si>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</si>
  <si>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</si>
  <si>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</si>
  <si>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</si>
  <si>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</si>
  <si>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</si>
  <si>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</si>
  <si>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</si>
  <si>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</si>
  <si>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</si>
  <si>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</si>
  <si>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</si>
  <si>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</si>
  <si>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</si>
  <si>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</si>
  <si>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</si>
  <si>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</si>
  <si>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</si>
  <si>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</si>
  <si>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</si>
  <si>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</si>
  <si>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</si>
  <si>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</si>
  <si>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</si>
  <si>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</si>
  <si>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</si>
  <si>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</si>
  <si>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</si>
  <si>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</si>
  <si>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</si>
  <si>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</si>
  <si>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</si>
  <si>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</si>
  <si>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</si>
  <si>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</si>
  <si>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</si>
  <si>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</si>
  <si>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</si>
  <si>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</si>
  <si>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</si>
  <si>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</si>
  <si>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</si>
  <si>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</si>
  <si>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</si>
  <si>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</si>
  <si>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</si>
  <si>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</si>
  <si>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</si>
  <si>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</si>
  <si>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</si>
  <si>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</si>
  <si>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</si>
  <si>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</si>
  <si>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</si>
  <si>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</si>
  <si>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</si>
  <si>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</si>
  <si>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</si>
  <si>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</si>
  <si>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</si>
  <si>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</si>
  <si>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</si>
  <si>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</si>
  <si>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</si>
  <si>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</si>
  <si>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</si>
  <si>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</si>
  <si>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</si>
  <si>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</si>
  <si>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</si>
  <si>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</si>
  <si>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</si>
  <si>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</si>
  <si>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</si>
  <si>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</si>
  <si>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</si>
  <si>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</si>
  <si>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</si>
  <si>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</si>
  <si>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</si>
  <si>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</si>
  <si>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</si>
  <si>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</si>
  <si>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</si>
  <si>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</si>
  <si>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</si>
  <si>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</si>
  <si>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</si>
  <si>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</si>
  <si>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</si>
  <si>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</si>
  <si>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</si>
  <si>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</si>
  <si>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</si>
  <si>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</si>
  <si>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</si>
  <si>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</si>
  <si>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</si>
  <si>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</si>
  <si>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</si>
  <si>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</si>
  <si>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</si>
  <si>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</si>
  <si>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</si>
  <si>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</si>
  <si>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</si>
  <si>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</si>
  <si>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</si>
  <si>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</si>
  <si>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</si>
  <si>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</si>
  <si>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</si>
  <si>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</si>
  <si>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</si>
  <si>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</si>
  <si>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</si>
  <si>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</si>
  <si>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</si>
  <si>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</si>
  <si>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</si>
  <si>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</si>
  <si>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</si>
  <si>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</si>
  <si>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</si>
  <si>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</si>
  <si>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</si>
  <si>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</si>
  <si>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</si>
  <si>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</si>
  <si>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</si>
  <si>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</si>
  <si>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</si>
  <si>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</si>
  <si>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</si>
  <si>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</si>
  <si>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</si>
  <si>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</si>
  <si>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</si>
  <si>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</si>
  <si>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</si>
  <si>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</si>
  <si>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</si>
  <si>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</si>
  <si>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</si>
  <si>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</si>
  <si>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</si>
  <si>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</si>
  <si>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</si>
  <si>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</si>
  <si>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</si>
  <si>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</si>
  <si>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</si>
  <si>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</si>
  <si>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</si>
  <si>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</si>
  <si>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</si>
  <si>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</si>
  <si>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</si>
  <si>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</si>
  <si>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</si>
  <si>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</si>
  <si>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</si>
  <si>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</si>
  <si>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</si>
  <si>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</si>
  <si>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</si>
  <si>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</si>
  <si>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</si>
  <si>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</si>
  <si>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</si>
  <si>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</si>
  <si>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</si>
  <si>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</si>
  <si>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</si>
  <si>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</si>
  <si>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</si>
  <si>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</si>
  <si>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</si>
  <si>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</si>
  <si>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</si>
  <si>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</si>
  <si>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</si>
  <si>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</si>
  <si>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</si>
  <si>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</si>
  <si>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</si>
  <si>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</si>
  <si>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</si>
  <si>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</si>
  <si>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</si>
  <si>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</si>
  <si>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</si>
  <si>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</si>
  <si>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</si>
  <si>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</si>
  <si>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</si>
  <si>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</si>
  <si>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</si>
  <si>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</si>
  <si>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</si>
  <si>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</si>
  <si>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</si>
  <si>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</si>
  <si>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</si>
  <si>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</si>
  <si>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</si>
  <si>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</si>
  <si>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</si>
  <si>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</si>
  <si>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</si>
  <si>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</si>
  <si>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</si>
  <si>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</si>
  <si>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</si>
  <si>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</si>
  <si>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</si>
  <si>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</si>
  <si>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</si>
  <si>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</si>
  <si>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</si>
  <si>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</si>
  <si>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</si>
  <si>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</si>
  <si>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</si>
  <si>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</si>
  <si>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</si>
  <si>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</si>
  <si>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</si>
  <si>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</si>
  <si>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</si>
  <si>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</si>
  <si>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</si>
  <si>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</si>
  <si>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</si>
  <si>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</si>
  <si>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</si>
  <si>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</si>
  <si>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</si>
  <si>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</si>
  <si>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</si>
  <si>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</si>
  <si>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</si>
  <si>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</si>
  <si>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</si>
  <si>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</si>
  <si>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</si>
  <si>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</si>
  <si>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</si>
  <si>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</si>
  <si>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</si>
  <si>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</si>
  <si>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</si>
  <si>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</si>
  <si>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</si>
  <si>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</si>
  <si>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</si>
  <si>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</si>
  <si>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</si>
  <si>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</si>
  <si>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</si>
  <si>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</si>
  <si>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</si>
  <si>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</si>
  <si>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</si>
  <si>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</si>
  <si>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</si>
  <si>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</si>
  <si>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</si>
  <si>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</si>
  <si>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</si>
  <si>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</si>
  <si>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</si>
  <si>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</si>
  <si>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</si>
  <si>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</si>
  <si>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</si>
  <si>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</si>
  <si>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</si>
  <si>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</si>
  <si>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</si>
  <si>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</si>
  <si>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</si>
  <si>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</si>
  <si>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</si>
  <si>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</si>
  <si>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</si>
  <si>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</si>
  <si>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</si>
  <si>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</si>
  <si>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</si>
  <si>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</si>
  <si>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</si>
  <si>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</si>
  <si>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</si>
  <si>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</si>
  <si>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</si>
  <si>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</si>
  <si>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</si>
  <si>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</si>
  <si>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</si>
  <si>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</si>
  <si>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</si>
  <si>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</si>
  <si>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</si>
  <si>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</si>
  <si>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</si>
  <si>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</si>
  <si>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</si>
  <si>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</si>
  <si>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</si>
  <si>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</si>
  <si>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</si>
  <si>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</si>
  <si>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</si>
  <si>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</si>
  <si>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</si>
  <si>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</si>
  <si>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</si>
  <si>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</si>
  <si>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</si>
  <si>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</si>
  <si>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</si>
  <si>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</si>
  <si>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</si>
  <si>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</si>
  <si>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</si>
  <si>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</si>
  <si>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</si>
  <si>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</si>
  <si>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</si>
  <si>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</si>
  <si>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</si>
  <si>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</si>
  <si>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</si>
  <si>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</si>
  <si>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</si>
  <si>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</si>
  <si>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</si>
  <si>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</si>
  <si>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</si>
  <si>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</si>
  <si>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</si>
  <si>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</si>
  <si>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</si>
  <si>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</si>
  <si>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</si>
  <si>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</si>
  <si>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</si>
  <si>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</si>
  <si>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</si>
  <si>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</si>
  <si>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</si>
  <si>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</si>
  <si>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</si>
  <si>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</si>
  <si>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</si>
  <si>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</si>
  <si>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</si>
  <si>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</si>
  <si>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</si>
  <si>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</si>
  <si>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</si>
  <si>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</si>
  <si>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</si>
  <si>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</si>
  <si>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</si>
  <si>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</si>
  <si>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</si>
  <si>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</si>
  <si>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</si>
  <si>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</si>
  <si>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</si>
  <si>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</si>
  <si>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</si>
  <si>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</si>
  <si>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</si>
  <si>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</si>
  <si>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</si>
  <si>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</si>
  <si>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</si>
  <si>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</si>
  <si>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</si>
  <si>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</si>
  <si>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</si>
  <si>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</si>
  <si>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</si>
  <si>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</si>
  <si>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</si>
  <si>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</si>
  <si>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</si>
  <si>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</si>
  <si>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</si>
  <si>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</si>
  <si>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</si>
  <si>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</si>
  <si>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</si>
  <si>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</si>
  <si>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</si>
  <si>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</si>
  <si>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</si>
  <si>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</si>
  <si>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</si>
  <si>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</si>
  <si>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</si>
  <si>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</si>
  <si>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</si>
  <si>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</si>
  <si>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</si>
  <si>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</si>
  <si>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</si>
  <si>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</si>
  <si>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</si>
  <si>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</si>
  <si>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</si>
  <si>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</si>
  <si>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</si>
  <si>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</si>
  <si>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</si>
  <si>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</si>
  <si>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</si>
  <si>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</si>
  <si>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</si>
  <si>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</si>
  <si>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</si>
  <si>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</si>
  <si>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</si>
  <si>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</si>
  <si>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</si>
  <si>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</si>
  <si>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</si>
  <si>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</si>
  <si>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</si>
  <si>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</si>
  <si>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</si>
  <si>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</si>
  <si>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</si>
  <si>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</si>
  <si>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</si>
  <si>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</si>
  <si>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</si>
  <si>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</si>
  <si>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</si>
  <si>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</si>
  <si>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</si>
  <si>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</si>
  <si>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</si>
  <si>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</si>
  <si>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</si>
  <si>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</si>
  <si>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</si>
  <si>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</si>
  <si>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</si>
  <si>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</si>
  <si>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</si>
  <si>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</si>
  <si>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</si>
  <si>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</si>
  <si>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</si>
  <si>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</si>
  <si>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</si>
  <si>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</si>
  <si>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</si>
  <si>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</si>
  <si>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</si>
  <si>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</si>
  <si>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</si>
  <si>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</si>
  <si>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</si>
  <si>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</si>
  <si>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</si>
  <si>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</si>
  <si>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</si>
  <si>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</si>
  <si>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</si>
  <si>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</si>
  <si>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</si>
  <si>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</si>
  <si>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</si>
  <si>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</si>
  <si>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</si>
  <si>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</si>
  <si>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</si>
  <si>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</si>
  <si>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</si>
  <si>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</si>
  <si>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</si>
  <si>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</si>
  <si>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</si>
  <si>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</si>
  <si>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</si>
  <si>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</si>
  <si>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</si>
  <si>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</si>
  <si>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</si>
  <si>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</si>
  <si>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</si>
  <si>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</si>
  <si>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</si>
  <si>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</si>
  <si>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</si>
  <si>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</si>
  <si>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</si>
  <si>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</si>
  <si>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</si>
  <si>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</si>
  <si>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</si>
  <si>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</si>
  <si>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</si>
  <si>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</si>
  <si>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</si>
  <si>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</si>
  <si>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</si>
  <si>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</si>
  <si>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</si>
  <si>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</si>
  <si>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</si>
  <si>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</si>
  <si>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</si>
  <si>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</si>
  <si>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</si>
  <si>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</si>
  <si>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</si>
  <si>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</si>
  <si>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</si>
  <si>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</si>
  <si>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</si>
  <si>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</si>
  <si>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</si>
  <si>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</si>
  <si>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</si>
  <si>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</si>
  <si>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</si>
  <si>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</si>
  <si>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</si>
  <si>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</si>
  <si>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</si>
  <si>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</si>
  <si>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</si>
  <si>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</si>
  <si>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</si>
  <si>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</si>
  <si>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</si>
  <si>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</si>
  <si>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</si>
  <si>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</si>
  <si>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</si>
  <si>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</si>
  <si>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</si>
  <si>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</si>
  <si>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</si>
  <si>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</si>
  <si>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</si>
  <si>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</si>
  <si>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</si>
  <si>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</si>
  <si>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</si>
  <si>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</si>
  <si>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</si>
  <si>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</si>
  <si>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</si>
  <si>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</si>
  <si>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</si>
  <si>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</si>
  <si>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</si>
  <si>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</si>
  <si>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</si>
  <si>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</si>
  <si>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</si>
  <si>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</si>
  <si>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</si>
  <si>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</si>
  <si>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</si>
  <si>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</si>
  <si>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</si>
  <si>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</si>
  <si>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</si>
  <si>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</si>
  <si>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</si>
  <si>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</si>
  <si>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</si>
  <si>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</si>
  <si>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</si>
  <si>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</si>
  <si>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</si>
  <si>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</si>
  <si>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</si>
  <si>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</si>
  <si>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</si>
  <si>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</si>
  <si>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</si>
  <si>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</si>
  <si>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</si>
  <si>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</si>
  <si>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</si>
  <si>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</si>
  <si>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</si>
  <si>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</si>
  <si>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</si>
  <si>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</si>
  <si>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</si>
  <si>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</si>
  <si>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</si>
  <si>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</si>
  <si>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</si>
  <si>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</si>
  <si>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</si>
  <si>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</si>
  <si>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</si>
  <si>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</si>
  <si>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</si>
  <si>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</si>
  <si>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</si>
  <si>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</si>
  <si>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</si>
  <si>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</si>
  <si>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</si>
  <si>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</si>
  <si>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</si>
  <si>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</si>
  <si>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</si>
  <si>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</si>
  <si>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</si>
  <si>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</si>
  <si>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</si>
  <si>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</si>
  <si>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</si>
  <si>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</si>
  <si>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</si>
  <si>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</si>
  <si>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</si>
  <si>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</si>
  <si>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</si>
  <si>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</si>
  <si>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</si>
  <si>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</si>
  <si>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</si>
  <si>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</si>
  <si>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</si>
  <si>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</si>
  <si>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</si>
  <si>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</si>
  <si>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</si>
  <si>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</si>
  <si>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</si>
  <si>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</si>
  <si>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</si>
  <si>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</si>
  <si>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</si>
  <si>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</si>
  <si>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</si>
  <si>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</si>
  <si>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</si>
  <si>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</si>
  <si>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</si>
  <si>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</si>
  <si>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</si>
  <si>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</si>
  <si>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</si>
  <si>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</si>
  <si>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</si>
  <si>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</si>
  <si>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</si>
  <si>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</si>
  <si>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</si>
  <si>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</si>
  <si>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</si>
  <si>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</si>
  <si>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</si>
  <si>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</si>
  <si>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</si>
  <si>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</si>
  <si>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</si>
  <si>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</si>
  <si>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</si>
  <si>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</si>
  <si>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</si>
  <si>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</si>
  <si>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</si>
  <si>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</si>
  <si>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</si>
  <si>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</si>
  <si>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</si>
  <si>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</si>
  <si>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</si>
  <si>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</si>
  <si>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</si>
  <si>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</si>
  <si>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</si>
  <si>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</si>
  <si>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</si>
  <si>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</si>
  <si>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</si>
  <si>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</si>
  <si>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</si>
  <si>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</si>
  <si>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</si>
  <si>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</si>
  <si>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</si>
  <si>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</si>
  <si>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</si>
  <si>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</si>
  <si>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</si>
  <si>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</si>
  <si>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</si>
  <si>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</si>
  <si>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</si>
  <si>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</si>
  <si>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</si>
  <si>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</si>
  <si>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</si>
  <si>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</si>
  <si>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</si>
  <si>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</si>
  <si>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</si>
  <si>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</si>
  <si>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</si>
  <si>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</si>
  <si>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</si>
  <si>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</si>
  <si>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</si>
  <si>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</si>
  <si>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</si>
  <si>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</si>
  <si>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</si>
  <si>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</si>
  <si>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</si>
  <si>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</si>
  <si>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</si>
  <si>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</si>
  <si>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</si>
  <si>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</si>
  <si>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</si>
  <si>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</si>
  <si>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</si>
  <si>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</si>
  <si>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</si>
  <si>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</si>
  <si>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</si>
  <si>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</si>
  <si>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</si>
  <si>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</si>
  <si>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</si>
  <si>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</si>
  <si>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</si>
  <si>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</si>
  <si>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</si>
  <si>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</si>
  <si>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</si>
  <si>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</si>
  <si>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</si>
  <si>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</si>
  <si>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</si>
  <si>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</si>
  <si>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</si>
  <si>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</si>
  <si>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</si>
  <si>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</si>
  <si>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</si>
  <si>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</si>
  <si>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</si>
  <si>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</si>
  <si>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</si>
  <si>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</si>
  <si>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</si>
  <si>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</si>
  <si>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</si>
  <si>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</si>
  <si>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</si>
  <si>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</si>
  <si>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</si>
  <si>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</si>
  <si>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</si>
  <si>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</si>
  <si>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</si>
  <si>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</si>
  <si>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</si>
  <si>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</si>
  <si>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</si>
  <si>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</si>
  <si>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</si>
  <si>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</si>
  <si>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</si>
  <si>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</si>
  <si>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</si>
  <si>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</si>
  <si>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</si>
  <si>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</si>
  <si>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</si>
  <si>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</si>
  <si>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</si>
  <si>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</si>
  <si>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</si>
  <si>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</si>
  <si>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</si>
  <si>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</si>
  <si>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</si>
  <si>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</si>
  <si>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</si>
  <si>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</si>
  <si>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</si>
  <si>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</si>
  <si>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</si>
  <si>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</si>
  <si>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</si>
  <si>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</si>
  <si>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</si>
  <si>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</si>
  <si>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</si>
  <si>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</si>
  <si>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</si>
  <si>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</si>
  <si>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</si>
  <si>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</si>
  <si>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</si>
  <si>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</si>
  <si>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</si>
  <si>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</si>
  <si>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</si>
  <si>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</si>
  <si>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</si>
  <si>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</si>
  <si>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</si>
  <si>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</si>
  <si>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</si>
  <si>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</si>
  <si>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</si>
  <si>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</si>
  <si>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</si>
  <si>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</si>
  <si>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</si>
  <si>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</si>
  <si>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</si>
  <si>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</si>
  <si>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</si>
  <si>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</si>
  <si>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</si>
  <si>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</si>
  <si>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</si>
  <si>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</si>
  <si>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</si>
  <si>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</si>
  <si>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</si>
  <si>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</si>
  <si>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</si>
  <si>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</si>
  <si>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</si>
  <si>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</si>
  <si>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</si>
  <si>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</si>
  <si>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</si>
  <si>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</si>
  <si>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</si>
  <si>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</si>
  <si>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</si>
  <si>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</si>
  <si>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</si>
  <si>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</si>
  <si>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</si>
  <si>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</si>
  <si>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</si>
  <si>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</si>
  <si>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</si>
  <si>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</si>
  <si>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</si>
  <si>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</si>
  <si>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</si>
  <si>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</si>
  <si>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</si>
  <si>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</si>
  <si>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</si>
  <si>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</si>
  <si>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</si>
  <si>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</si>
  <si>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</si>
  <si>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</si>
  <si>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</si>
  <si>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</si>
  <si>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</si>
  <si>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</si>
  <si>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</si>
  <si>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</si>
  <si>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</si>
  <si>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</si>
  <si>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</si>
  <si>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</si>
  <si>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</si>
  <si>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</si>
  <si>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</si>
  <si>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</si>
  <si>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</si>
  <si>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</si>
  <si>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</si>
  <si>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</si>
  <si>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</si>
  <si>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</si>
  <si>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</si>
  <si>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</si>
  <si>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</si>
  <si>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</si>
  <si>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</si>
  <si>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</si>
  <si>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</si>
  <si>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</si>
  <si>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</si>
  <si>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</si>
  <si>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</si>
  <si>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</si>
  <si>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</si>
  <si>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</si>
  <si>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</si>
  <si>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</si>
  <si>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</si>
  <si>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</si>
  <si>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</si>
  <si>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</si>
  <si>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</si>
  <si>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</si>
  <si>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</si>
  <si>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</si>
  <si>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</si>
  <si>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</si>
  <si>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</si>
  <si>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</si>
  <si>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</si>
  <si>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</si>
  <si>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</si>
  <si>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</si>
  <si>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</si>
  <si>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</si>
  <si>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</si>
  <si>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</si>
  <si>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</si>
  <si>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</si>
  <si>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</si>
  <si>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</si>
  <si>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</si>
  <si>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</si>
  <si>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</si>
  <si>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</si>
  <si>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</si>
  <si>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</si>
  <si>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</si>
  <si>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</si>
  <si>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</si>
  <si>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</si>
  <si>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</si>
  <si>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</si>
  <si>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</si>
  <si>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</si>
  <si>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</si>
  <si>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</si>
  <si>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</si>
  <si>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</si>
  <si>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</si>
  <si>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</si>
  <si>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</si>
  <si>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</si>
  <si>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</si>
  <si>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</si>
  <si>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</si>
  <si>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</si>
  <si>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</si>
  <si>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</si>
  <si>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</si>
  <si>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</si>
  <si>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</si>
  <si>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</si>
  <si>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</si>
  <si>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</si>
  <si>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</si>
  <si>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</si>
  <si>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</si>
  <si>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</si>
  <si>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</si>
  <si>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</si>
  <si>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</si>
  <si>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</si>
  <si>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</si>
  <si>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</si>
  <si>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</si>
  <si>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</si>
  <si>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</si>
  <si>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</si>
  <si>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</si>
  <si>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</si>
  <si>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</si>
  <si>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</si>
  <si>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</si>
  <si>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</si>
  <si>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</si>
  <si>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</si>
  <si>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</si>
  <si>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</si>
  <si>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</si>
  <si>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</si>
  <si>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</si>
  <si>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</si>
  <si>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</si>
  <si>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</si>
  <si>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</si>
  <si>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</si>
  <si>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</si>
  <si>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</si>
  <si>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</si>
  <si>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</si>
  <si>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</si>
  <si>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</si>
  <si>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</si>
  <si>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</si>
  <si>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</si>
  <si>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</si>
  <si>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</si>
  <si>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</si>
  <si>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</si>
  <si>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</si>
  <si>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</si>
  <si>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</si>
  <si>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</si>
  <si>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</si>
  <si>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</si>
  <si>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</si>
  <si>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</si>
  <si>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</si>
  <si>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</si>
  <si>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</si>
  <si>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</si>
  <si>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</si>
  <si>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</si>
  <si>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</si>
  <si>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</si>
  <si>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</si>
  <si>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</si>
  <si>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</si>
  <si>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</si>
  <si>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</si>
  <si>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</si>
  <si>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</si>
  <si>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</si>
  <si>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</si>
  <si>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</si>
  <si>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</si>
  <si>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</si>
  <si>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</si>
  <si>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</si>
  <si>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</si>
  <si>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</si>
  <si>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</si>
  <si>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</si>
  <si>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</si>
  <si>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</si>
  <si>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</si>
  <si>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</si>
  <si>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</si>
  <si>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</si>
  <si>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</si>
  <si>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</si>
  <si>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</si>
  <si>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</si>
  <si>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</si>
  <si>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</si>
  <si>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</si>
  <si>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</si>
  <si>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</si>
  <si>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</si>
  <si>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</si>
  <si>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</si>
  <si>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</si>
  <si>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</si>
  <si>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</si>
  <si>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</si>
  <si>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</si>
  <si>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</si>
  <si>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</si>
  <si>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</si>
  <si>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</si>
  <si>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</si>
  <si>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</si>
  <si>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</si>
  <si>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</si>
  <si>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</si>
  <si>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</si>
  <si>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</si>
  <si>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</si>
  <si>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</si>
  <si>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</si>
  <si>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</si>
  <si>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</si>
  <si>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</si>
  <si>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</si>
  <si>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</si>
  <si>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</si>
  <si>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</si>
  <si>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</si>
  <si>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</si>
  <si>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</si>
  <si>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</si>
  <si>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</si>
  <si>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</si>
  <si>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</si>
  <si>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</si>
  <si>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</si>
  <si>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</si>
  <si>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</si>
  <si>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</si>
  <si>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</si>
  <si>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</si>
  <si>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</si>
  <si>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</si>
  <si>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</si>
  <si>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</si>
  <si>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</si>
  <si>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</si>
  <si>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</si>
  <si>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</si>
  <si>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</si>
  <si>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</si>
  <si>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</si>
  <si>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</si>
  <si>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</si>
  <si>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</si>
  <si>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</si>
  <si>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</si>
  <si>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</si>
  <si>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</si>
  <si>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</si>
  <si>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</si>
  <si>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</si>
  <si>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</si>
  <si>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</si>
  <si>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</si>
  <si>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</si>
  <si>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</si>
  <si>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</si>
  <si>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</si>
  <si>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</si>
  <si>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</si>
  <si>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</si>
  <si>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</si>
  <si>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</si>
  <si>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</si>
  <si>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</si>
  <si>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</si>
  <si>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</si>
  <si>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</si>
  <si>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</si>
  <si>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</si>
  <si>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</si>
  <si>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</si>
  <si>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</si>
  <si>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</si>
  <si>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</si>
  <si>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</si>
  <si>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</si>
  <si>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</si>
  <si>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</si>
  <si>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</si>
  <si>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</si>
  <si>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</si>
  <si>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</si>
  <si>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</si>
  <si>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</si>
  <si>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</si>
  <si>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</si>
  <si>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</si>
  <si>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</si>
  <si>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</si>
  <si>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</si>
  <si>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</si>
  <si>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</si>
  <si>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</si>
  <si>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</si>
  <si>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</si>
  <si>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</si>
  <si>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</si>
  <si>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</si>
  <si>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</si>
  <si>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</si>
  <si>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</si>
  <si>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</si>
  <si>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</si>
  <si>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</si>
  <si>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</si>
  <si>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</si>
  <si>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</si>
  <si>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</si>
  <si>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</si>
  <si>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</si>
  <si>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</si>
  <si>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</si>
  <si>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</si>
  <si>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</si>
  <si>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</si>
  <si>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</si>
  <si>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</si>
  <si>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</si>
  <si>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</si>
  <si>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</si>
  <si>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</si>
  <si>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</si>
  <si>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</si>
  <si>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</si>
  <si>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</si>
  <si>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</si>
  <si>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</si>
  <si>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</si>
  <si>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</si>
  <si>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</si>
  <si>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</si>
  <si>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</si>
  <si>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</si>
  <si>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</si>
  <si>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</si>
  <si>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</si>
  <si>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</si>
  <si>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</si>
  <si>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</si>
  <si>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</si>
  <si>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</si>
  <si>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</si>
  <si>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</si>
  <si>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</si>
  <si>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</si>
  <si>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</si>
  <si>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</si>
  <si>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</si>
  <si>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</si>
  <si>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</si>
  <si>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</si>
  <si>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</si>
  <si>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</si>
  <si>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</si>
  <si>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</si>
  <si>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</si>
  <si>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</si>
  <si>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</si>
  <si>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</si>
  <si>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</si>
  <si>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</si>
  <si>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</si>
  <si>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</si>
  <si>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</si>
  <si>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</si>
  <si>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</si>
  <si>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</si>
  <si>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</si>
  <si>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</si>
  <si>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</si>
  <si>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</si>
  <si>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</si>
  <si>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</si>
  <si>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</si>
  <si>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</si>
  <si>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</si>
  <si>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</si>
  <si>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</si>
  <si>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</si>
  <si>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</si>
  <si>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</si>
  <si>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</si>
  <si>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</si>
  <si>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</si>
  <si>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</si>
  <si>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</si>
  <si>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</si>
  <si>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</si>
  <si>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</si>
  <si>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</si>
  <si>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</si>
  <si>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</si>
  <si>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</si>
  <si>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</si>
  <si>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</si>
  <si>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</si>
  <si>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</si>
  <si>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</si>
  <si>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</si>
  <si>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</si>
  <si>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</si>
  <si>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</si>
  <si>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</si>
  <si>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</si>
  <si>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</si>
  <si>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</si>
  <si>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</si>
  <si>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</si>
  <si>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</si>
  <si>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</si>
  <si>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</si>
  <si>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</si>
  <si>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</si>
  <si>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</si>
  <si>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</si>
  <si>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</si>
  <si>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</si>
  <si>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</si>
  <si>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</si>
  <si>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</si>
  <si>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</si>
  <si>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</si>
  <si>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</si>
  <si>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</si>
  <si>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</si>
  <si>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</si>
  <si>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</si>
  <si>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</si>
  <si>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</si>
  <si>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</si>
  <si>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</si>
  <si>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</si>
  <si>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</si>
  <si>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</si>
  <si>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</si>
  <si>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</si>
  <si>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</si>
  <si>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</si>
  <si>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</si>
  <si>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</si>
  <si>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</si>
  <si>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</si>
  <si>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</si>
  <si>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</si>
  <si>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</si>
  <si>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</si>
  <si>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</si>
  <si>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</si>
  <si>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</si>
  <si>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</si>
  <si>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</si>
  <si>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</si>
  <si>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</si>
  <si>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</si>
  <si>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</si>
  <si>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</si>
  <si>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</si>
  <si>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</si>
  <si>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</si>
  <si>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</si>
  <si>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</si>
  <si>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</si>
  <si>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</si>
  <si>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</si>
  <si>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</si>
  <si>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</si>
  <si>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</si>
  <si>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</si>
  <si>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</si>
  <si>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</si>
  <si>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</si>
  <si>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</si>
  <si>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</si>
  <si>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</si>
  <si>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</si>
  <si>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</si>
  <si>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</si>
  <si>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</si>
  <si>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</si>
  <si>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</si>
  <si>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</si>
  <si>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</si>
  <si>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</si>
  <si>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</si>
  <si>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</si>
  <si>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</si>
  <si>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</si>
  <si>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</si>
  <si>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</si>
  <si>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</si>
  <si>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</si>
  <si>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</si>
  <si>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</si>
  <si>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</si>
  <si>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</si>
  <si>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</si>
  <si>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</si>
  <si>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</si>
  <si>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</si>
  <si>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</si>
  <si>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</si>
  <si>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</si>
  <si>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</si>
  <si>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</si>
  <si>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</si>
  <si>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</si>
  <si>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</si>
  <si>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</si>
  <si>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</si>
  <si>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</si>
  <si>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</si>
  <si>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</si>
  <si>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</si>
  <si>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</si>
  <si>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</si>
  <si>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</si>
  <si>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</si>
  <si>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</si>
  <si>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</si>
  <si>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</si>
  <si>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</si>
  <si>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</si>
  <si>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</si>
  <si>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</si>
  <si>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</si>
  <si>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</si>
  <si>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</si>
  <si>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</si>
  <si>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</si>
  <si>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</si>
  <si>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</si>
  <si>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</si>
  <si>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</si>
  <si>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</si>
  <si>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</si>
  <si>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</si>
  <si>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</si>
  <si>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</si>
  <si>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</si>
  <si>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</si>
  <si>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</si>
  <si>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</si>
  <si>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</si>
  <si>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</si>
  <si>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</si>
  <si>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</si>
  <si>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</si>
  <si>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</si>
  <si>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</si>
  <si>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</si>
  <si>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</si>
  <si>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</si>
  <si>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</si>
  <si>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</si>
  <si>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</si>
  <si>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</si>
  <si>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</si>
  <si>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</si>
  <si>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</si>
  <si>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</si>
  <si>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</si>
  <si>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</si>
  <si>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</si>
  <si>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</si>
  <si>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</si>
  <si>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</si>
  <si>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</si>
  <si>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</si>
  <si>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</si>
  <si>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</si>
  <si>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</si>
  <si>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</si>
  <si>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</si>
  <si>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</si>
  <si>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</si>
  <si>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</si>
  <si>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</si>
  <si>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</si>
  <si>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</si>
  <si>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</si>
  <si>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</si>
  <si>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</si>
  <si>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</si>
  <si>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</si>
  <si>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</si>
  <si>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</si>
  <si>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</si>
  <si>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</si>
  <si>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</si>
  <si>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</si>
  <si>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</si>
  <si>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</si>
  <si>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</si>
  <si>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</si>
  <si>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</si>
  <si>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</si>
  <si>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</si>
  <si>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</si>
  <si>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</si>
  <si>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</si>
  <si>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</si>
  <si>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</si>
  <si>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</si>
  <si>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</si>
  <si>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</si>
  <si>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</si>
  <si>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</si>
  <si>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</si>
  <si>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</si>
  <si>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</si>
  <si>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</si>
  <si>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</si>
  <si>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</si>
  <si>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</si>
  <si>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</si>
  <si>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</si>
  <si>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</si>
  <si>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</si>
  <si>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</si>
  <si>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</si>
  <si>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</si>
  <si>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</si>
  <si>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</si>
  <si>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</si>
  <si>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</si>
  <si>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</si>
  <si>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</si>
  <si>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</si>
  <si>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</si>
  <si>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</si>
  <si>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</si>
  <si>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</si>
  <si>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</si>
  <si>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</si>
  <si>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</si>
  <si>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</si>
  <si>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</si>
  <si>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</si>
  <si>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</si>
  <si>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</si>
  <si>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</si>
  <si>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</si>
  <si>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</si>
  <si>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</si>
  <si>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</si>
  <si>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</si>
  <si>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</si>
  <si>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</si>
  <si>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</si>
  <si>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</si>
  <si>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</si>
  <si>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</si>
  <si>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</si>
  <si>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</si>
  <si>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</si>
  <si>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</si>
  <si>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</si>
  <si>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</si>
  <si>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</si>
  <si>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</si>
  <si>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</si>
  <si>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</si>
  <si>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</si>
  <si>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</si>
  <si>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</si>
  <si>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</si>
  <si>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</si>
  <si>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</si>
  <si>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</si>
  <si>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</si>
  <si>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</si>
  <si>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</si>
  <si>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</si>
  <si>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</si>
  <si>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</si>
  <si>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</si>
  <si>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</si>
  <si>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</si>
  <si>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</si>
  <si>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</si>
  <si>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</si>
  <si>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</si>
  <si>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</si>
  <si>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</si>
  <si>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</si>
  <si>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</si>
  <si>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</si>
  <si>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</si>
  <si>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</si>
  <si>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</si>
  <si>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</si>
  <si>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</si>
  <si>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</si>
  <si>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</si>
  <si>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</si>
  <si>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</si>
  <si>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</si>
  <si>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</si>
  <si>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</si>
  <si>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</si>
  <si>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</si>
  <si>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</si>
  <si>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</si>
  <si>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</si>
  <si>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</si>
  <si>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</si>
  <si>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</si>
  <si>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</si>
  <si>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</si>
  <si>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</si>
  <si>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</si>
  <si>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</si>
  <si>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</si>
  <si>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</si>
  <si>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</si>
  <si>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</si>
  <si>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</si>
  <si>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</si>
  <si>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</si>
  <si>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</si>
  <si>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</si>
  <si>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</si>
  <si>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</si>
  <si>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</si>
  <si>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</si>
  <si>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</si>
  <si>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</si>
  <si>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</si>
  <si>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</si>
  <si>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</si>
  <si>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</si>
  <si>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</si>
  <si>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</si>
  <si>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</si>
  <si>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</si>
  <si>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</si>
  <si>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</si>
  <si>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</si>
  <si>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</si>
  <si>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</si>
  <si>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</si>
  <si>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</si>
  <si>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</si>
  <si>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</si>
  <si>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</si>
  <si>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</si>
  <si>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</si>
  <si>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</si>
  <si>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</si>
  <si>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</si>
  <si>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</si>
  <si>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</si>
  <si>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</si>
  <si>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</si>
  <si>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</si>
  <si>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</si>
  <si>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</si>
  <si>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</si>
  <si>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</si>
  <si>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</si>
  <si>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</si>
  <si>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</si>
  <si>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</si>
  <si>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</si>
  <si>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</si>
  <si>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</si>
  <si>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</si>
  <si>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</si>
  <si>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</si>
  <si>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</si>
  <si>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</si>
  <si>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</si>
  <si>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</si>
  <si>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</si>
  <si>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</si>
  <si>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</si>
  <si>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</si>
  <si>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</si>
  <si>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</si>
  <si>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</si>
  <si>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</si>
  <si>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</si>
  <si>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</si>
  <si>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</si>
  <si>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</si>
  <si>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</si>
  <si>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</si>
  <si>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</si>
  <si>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</si>
  <si>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</si>
  <si>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</si>
  <si>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</si>
  <si>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</si>
  <si>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</si>
  <si>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</si>
  <si>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</si>
  <si>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</si>
  <si>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</si>
  <si>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</si>
  <si>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</si>
  <si>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</si>
  <si>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</si>
  <si>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</si>
  <si>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</si>
  <si>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</si>
  <si>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</si>
  <si>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</si>
  <si>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</si>
  <si>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</si>
  <si>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</si>
  <si>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</si>
  <si>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</si>
  <si>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</si>
  <si>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</si>
  <si>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</si>
  <si>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</si>
  <si>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</si>
  <si>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</si>
  <si>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</si>
  <si>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</si>
  <si>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</si>
  <si>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</si>
  <si>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</si>
  <si>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</si>
  <si>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</si>
  <si>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</si>
  <si>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</si>
  <si>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</si>
  <si>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</si>
  <si>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</si>
  <si>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</si>
  <si>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</si>
  <si>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</si>
  <si>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</si>
  <si>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</si>
  <si>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</si>
  <si>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</si>
  <si>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</si>
  <si>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</si>
  <si>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</si>
  <si>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</si>
  <si>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</si>
  <si>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</si>
  <si>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</si>
  <si>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</si>
  <si>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</si>
  <si>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</si>
  <si>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</si>
  <si>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</si>
  <si>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</si>
  <si>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</si>
  <si>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</si>
  <si>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</si>
  <si>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</si>
  <si>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</si>
  <si>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</si>
  <si>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</si>
  <si>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</si>
  <si>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</si>
  <si>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</si>
  <si>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</si>
  <si>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</si>
  <si>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</si>
  <si>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</si>
  <si>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</si>
  <si>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</si>
  <si>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</si>
  <si>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</si>
  <si>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</si>
  <si>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</si>
  <si>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</si>
  <si>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</si>
  <si>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</si>
  <si>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</si>
  <si>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</si>
  <si>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</si>
  <si>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</si>
  <si>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</si>
  <si>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</si>
  <si>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</si>
  <si>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</si>
  <si>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</si>
  <si>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</si>
  <si>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</si>
  <si>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</si>
  <si>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</si>
  <si>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</si>
  <si>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</si>
  <si>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</si>
  <si>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</si>
  <si>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</si>
  <si>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</si>
  <si>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</si>
  <si>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</si>
  <si>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</si>
  <si>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</si>
  <si>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</si>
  <si>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</si>
  <si>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</si>
  <si>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</si>
  <si>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</si>
  <si>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</si>
  <si>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</si>
  <si>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</si>
  <si>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</si>
  <si>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</si>
  <si>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</si>
  <si>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</si>
  <si>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</si>
  <si>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</si>
  <si>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</si>
  <si>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</si>
  <si>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</si>
  <si>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</si>
  <si>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</si>
  <si>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</si>
  <si>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</si>
  <si>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</si>
  <si>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</si>
  <si>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</si>
  <si>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</si>
  <si>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</si>
  <si>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</si>
  <si>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</si>
  <si>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</si>
  <si>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</si>
  <si>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</si>
  <si>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</si>
  <si>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</si>
  <si>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</si>
  <si>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</si>
  <si>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</si>
  <si>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</si>
  <si>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</si>
  <si>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</si>
  <si>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</si>
  <si>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</si>
  <si>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</si>
  <si>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</si>
  <si>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</si>
  <si>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</si>
  <si>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</si>
  <si>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</si>
  <si>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</si>
  <si>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</si>
  <si>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</si>
  <si>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</si>
  <si>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</si>
  <si>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</si>
  <si>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</si>
  <si>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</si>
  <si>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</si>
  <si>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</si>
  <si>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</si>
  <si>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</si>
  <si>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</si>
  <si>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</si>
  <si>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</si>
  <si>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</si>
  <si>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</si>
  <si>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</si>
  <si>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</si>
  <si>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</si>
  <si>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</si>
  <si>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</si>
  <si>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</si>
  <si>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</si>
  <si>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</si>
  <si>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</si>
  <si>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</si>
  <si>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</si>
  <si>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</si>
  <si>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</si>
  <si>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</si>
  <si>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</si>
  <si>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</si>
  <si>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</si>
  <si>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</si>
  <si>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</si>
  <si>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</si>
  <si>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</si>
  <si>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</si>
  <si>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</si>
  <si>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</si>
  <si>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</si>
  <si>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</si>
  <si>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</si>
  <si>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</si>
  <si>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</si>
  <si>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</si>
  <si>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</si>
  <si>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</si>
  <si>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</si>
  <si>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</si>
  <si>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</si>
  <si>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</si>
  <si>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</si>
  <si>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</si>
  <si>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</si>
  <si>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</si>
  <si>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</si>
  <si>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</si>
  <si>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</si>
  <si>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</si>
  <si>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</si>
  <si>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</si>
  <si>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</si>
  <si>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</si>
  <si>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</si>
  <si>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</si>
  <si>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</si>
  <si>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</si>
  <si>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</si>
  <si>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</si>
  <si>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</si>
  <si>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</si>
  <si>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</si>
  <si>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</si>
  <si>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</si>
  <si>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</si>
  <si>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</si>
  <si>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</si>
  <si>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</si>
  <si>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</si>
  <si>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</si>
  <si>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</si>
  <si>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</si>
  <si>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</si>
  <si>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</si>
  <si>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</si>
  <si>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</si>
  <si>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</si>
  <si>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</si>
  <si>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</si>
  <si>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</si>
  <si>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</si>
  <si>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</si>
  <si>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</si>
  <si>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</si>
  <si>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</si>
  <si>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</si>
  <si>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</si>
  <si>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</si>
  <si>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</si>
  <si>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</si>
  <si>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</si>
  <si>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</si>
  <si>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</si>
  <si>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</si>
  <si>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</si>
  <si>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</si>
  <si>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</si>
  <si>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</si>
  <si>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</si>
  <si>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</si>
  <si>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</si>
  <si>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</si>
  <si>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</si>
  <si>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</si>
  <si>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</si>
  <si>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</si>
  <si>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</si>
  <si>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</si>
  <si>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</si>
  <si>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</si>
  <si>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</si>
  <si>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</si>
  <si>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</si>
  <si>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</si>
  <si>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</si>
  <si>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</si>
  <si>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</si>
  <si>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</si>
  <si>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</si>
  <si>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</si>
  <si>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</si>
  <si>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</si>
  <si>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</si>
  <si>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</si>
  <si>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</si>
  <si>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</si>
  <si>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</si>
  <si>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</si>
  <si>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</si>
  <si>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</si>
  <si>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</si>
  <si>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</si>
  <si>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</si>
  <si>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</si>
  <si>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</si>
  <si>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</si>
  <si>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</si>
  <si>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</si>
  <si>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</si>
  <si>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</si>
  <si>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</si>
  <si>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</si>
  <si>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</si>
  <si>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</si>
  <si>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</si>
  <si>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</si>
  <si>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</si>
  <si>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</si>
  <si>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</si>
  <si>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</si>
  <si>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</si>
  <si>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</si>
  <si>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</si>
  <si>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</si>
  <si>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</si>
  <si>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</si>
  <si>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</si>
  <si>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</si>
  <si>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</si>
  <si>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</si>
  <si>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</si>
  <si>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</si>
  <si>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</si>
  <si>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</si>
  <si>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</si>
  <si>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</si>
  <si>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</si>
  <si>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</si>
  <si>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</si>
  <si>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</si>
  <si>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</si>
  <si>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</si>
  <si>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</si>
  <si>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</si>
  <si>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</si>
  <si>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</si>
  <si>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</si>
  <si>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</si>
  <si>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</si>
  <si>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</si>
  <si>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</si>
  <si>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</si>
  <si>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</si>
  <si>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</si>
  <si>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</si>
  <si>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</si>
  <si>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</si>
  <si>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</si>
  <si>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</si>
  <si>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</si>
  <si>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</si>
  <si>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</si>
  <si>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</si>
  <si>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</si>
  <si>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</si>
  <si>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</si>
  <si>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</si>
  <si>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</si>
  <si>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</si>
  <si>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</si>
  <si>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</si>
  <si>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</si>
  <si>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</si>
  <si>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</si>
  <si>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</si>
  <si>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</si>
  <si>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</si>
  <si>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</si>
  <si>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</si>
  <si>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</si>
  <si>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</si>
  <si>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</si>
  <si>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</si>
  <si>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</si>
  <si>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</si>
  <si>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</si>
  <si>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</si>
  <si>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</si>
  <si>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</si>
  <si>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</si>
  <si>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</si>
  <si>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</si>
  <si>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</si>
  <si>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</si>
  <si>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</si>
  <si>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</si>
  <si>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</si>
  <si>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</si>
  <si>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</si>
  <si>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</si>
  <si>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</si>
  <si>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</si>
  <si>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</si>
  <si>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</si>
  <si>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</si>
  <si>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</si>
  <si>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</si>
  <si>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</si>
  <si>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</si>
  <si>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</si>
  <si>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</si>
  <si>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</si>
  <si>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</si>
  <si>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</si>
  <si>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</si>
  <si>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</si>
  <si>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</si>
  <si>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</si>
  <si>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</si>
  <si>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</si>
  <si>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</si>
  <si>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</si>
  <si>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</si>
  <si>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</si>
  <si>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</si>
  <si>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</si>
  <si>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</si>
  <si>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</si>
  <si>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</si>
  <si>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</si>
  <si>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</si>
  <si>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</si>
  <si>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</si>
  <si>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</si>
  <si>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</si>
  <si>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</si>
  <si>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</si>
  <si>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</si>
  <si>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</si>
  <si>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</si>
  <si>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</si>
  <si>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</si>
  <si>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</si>
  <si>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</si>
  <si>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</si>
  <si>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</si>
  <si>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</si>
  <si>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</si>
  <si>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</si>
  <si>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</si>
  <si>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</si>
  <si>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</si>
  <si>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</si>
  <si>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</si>
  <si>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</si>
  <si>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</si>
  <si>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</si>
  <si>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</si>
  <si>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</si>
  <si>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</si>
  <si>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</si>
  <si>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</si>
  <si>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</si>
  <si>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</si>
  <si>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</si>
  <si>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</si>
  <si>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</si>
  <si>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</si>
  <si>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</si>
  <si>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</si>
  <si>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</si>
  <si>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</si>
  <si>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</si>
  <si>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</si>
  <si>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</si>
  <si>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</si>
  <si>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</si>
  <si>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</si>
  <si>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</si>
  <si>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</si>
  <si>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</si>
  <si>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</si>
  <si>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</si>
  <si>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</si>
  <si>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</si>
  <si>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</si>
  <si>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</si>
  <si>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</si>
  <si>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</si>
  <si>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</si>
  <si>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</si>
  <si>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</si>
  <si>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</si>
  <si>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</si>
  <si>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</si>
  <si>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</si>
  <si>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</si>
  <si>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</si>
  <si>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</si>
  <si>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</si>
  <si>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</si>
  <si>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</si>
  <si>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</si>
  <si>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</si>
  <si>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</si>
  <si>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</si>
  <si>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</si>
  <si>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</si>
  <si>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</si>
  <si>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</si>
  <si>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</si>
  <si>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</si>
  <si>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</si>
  <si>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</si>
  <si>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</si>
  <si>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</si>
  <si>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</si>
  <si>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</si>
  <si>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</si>
  <si>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</si>
  <si>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</si>
  <si>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</si>
  <si>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</si>
  <si>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</si>
  <si>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</si>
  <si>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</si>
  <si>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</si>
  <si>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</si>
  <si>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</si>
  <si>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</si>
  <si>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</si>
  <si>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</si>
  <si>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</si>
  <si>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</si>
  <si>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</si>
  <si>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</si>
  <si>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</si>
  <si>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</si>
  <si>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</si>
  <si>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</si>
  <si>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</si>
  <si>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</si>
  <si>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</si>
  <si>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</si>
  <si>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</si>
  <si>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</si>
  <si>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</si>
  <si>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</si>
  <si>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</si>
  <si>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</si>
  <si>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</si>
  <si>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</si>
  <si>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</si>
  <si>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</si>
  <si>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</si>
  <si>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</si>
  <si>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</si>
  <si>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</si>
  <si>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</si>
  <si>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</si>
  <si>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</si>
  <si>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</si>
  <si>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</si>
  <si>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</si>
  <si>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</si>
  <si>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</si>
  <si>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</si>
  <si>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</si>
  <si>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</si>
  <si>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</si>
  <si>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</si>
  <si>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</si>
  <si>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</si>
  <si>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</si>
  <si>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</si>
  <si>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</si>
  <si>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</si>
  <si>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</si>
  <si>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</si>
  <si>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</si>
  <si>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</si>
  <si>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</si>
  <si>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</si>
  <si>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</si>
  <si>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</si>
  <si>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</si>
  <si>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</si>
  <si>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</si>
  <si>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</si>
  <si>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</si>
  <si>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</si>
  <si>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</si>
  <si>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</si>
  <si>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</si>
  <si>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</si>
  <si>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</si>
  <si>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</si>
  <si>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</si>
  <si>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</si>
  <si>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</si>
  <si>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</si>
  <si>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</si>
  <si>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</si>
  <si>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</si>
  <si>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</si>
  <si>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</si>
  <si>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</si>
  <si>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</si>
  <si>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</si>
  <si>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</si>
  <si>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</si>
  <si>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</si>
  <si>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</si>
  <si>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</si>
  <si>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</si>
  <si>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</si>
  <si>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</si>
  <si>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</si>
  <si>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</si>
  <si>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</si>
  <si>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</si>
  <si>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</si>
  <si>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</si>
  <si>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</si>
  <si>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</si>
  <si>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</si>
  <si>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</si>
  <si>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</si>
  <si>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</si>
  <si>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</si>
  <si>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</si>
  <si>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</si>
  <si>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</si>
  <si>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</si>
  <si>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</si>
  <si>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</si>
  <si>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</si>
  <si>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</si>
  <si>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</si>
  <si>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</si>
  <si>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</si>
  <si>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</si>
  <si>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</si>
  <si>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</si>
  <si>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</si>
  <si>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</si>
  <si>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</si>
  <si>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</si>
  <si>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</si>
  <si>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</si>
  <si>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</si>
  <si>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</si>
  <si>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</si>
  <si>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</si>
  <si>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</si>
  <si>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</si>
  <si>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</si>
  <si>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</si>
  <si>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</si>
  <si>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</si>
  <si>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</si>
  <si>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</si>
  <si>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</si>
  <si>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</si>
  <si>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</si>
  <si>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</si>
  <si>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</si>
  <si>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</si>
  <si>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</si>
  <si>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</si>
  <si>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</si>
  <si>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</si>
  <si>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</si>
  <si>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</si>
  <si>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</si>
  <si>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</si>
  <si>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</si>
  <si>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</si>
  <si>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</si>
  <si>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</si>
  <si>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</si>
  <si>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</si>
  <si>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</si>
  <si>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</si>
  <si>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</si>
  <si>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</si>
  <si>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</si>
  <si>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</si>
  <si>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</si>
  <si>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</si>
  <si>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</si>
  <si>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</si>
  <si>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</si>
  <si>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</si>
  <si>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</si>
  <si>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</si>
  <si>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</si>
  <si>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</si>
  <si>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</si>
  <si>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</si>
  <si>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</si>
  <si>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</si>
  <si>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</si>
  <si>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</si>
  <si>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</si>
  <si>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</si>
  <si>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</si>
  <si>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</si>
  <si>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</si>
  <si>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</si>
  <si>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</si>
  <si>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</si>
  <si>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</si>
  <si>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</si>
  <si>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</si>
  <si>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</si>
  <si>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</si>
  <si>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</si>
  <si>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</si>
  <si>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</si>
  <si>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</si>
  <si>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</si>
  <si>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</si>
  <si>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</si>
  <si>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</si>
  <si>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</si>
  <si>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</si>
  <si>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</si>
  <si>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</si>
  <si>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</si>
  <si>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</si>
  <si>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</si>
  <si>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</si>
  <si>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</si>
  <si>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</si>
  <si>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</si>
  <si>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</si>
  <si>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</si>
  <si>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</si>
  <si>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</si>
  <si>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</si>
  <si>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</si>
  <si>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</si>
  <si>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</si>
  <si>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</si>
  <si>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</si>
  <si>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</si>
  <si>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</si>
  <si>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</si>
  <si>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</si>
  <si>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</si>
  <si>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</si>
  <si>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</si>
  <si>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</si>
  <si>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</si>
  <si>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</si>
  <si>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</si>
  <si>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</si>
  <si>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</si>
  <si>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</si>
  <si>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</si>
  <si>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</si>
  <si>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</si>
  <si>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</si>
  <si>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</si>
  <si>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</si>
  <si>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</si>
  <si>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</si>
  <si>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</si>
  <si>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</si>
  <si>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</si>
  <si>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</si>
  <si>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</si>
  <si>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</si>
  <si>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</si>
  <si>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</si>
  <si>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</si>
  <si>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</si>
  <si>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</si>
  <si>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</si>
  <si>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</si>
  <si>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</si>
  <si>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</si>
  <si>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</si>
  <si>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</si>
  <si>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</si>
  <si>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</si>
  <si>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</si>
  <si>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</si>
  <si>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</si>
  <si>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</si>
  <si>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</si>
  <si>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</si>
  <si>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</si>
  <si>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</si>
  <si>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</si>
  <si>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</si>
  <si>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</si>
  <si>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</si>
  <si>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</si>
  <si>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</si>
  <si>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</si>
  <si>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</si>
  <si>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</si>
  <si>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</si>
  <si>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</si>
  <si>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</si>
  <si>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</si>
  <si>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</si>
  <si>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</si>
  <si>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</si>
  <si>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</si>
  <si>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</si>
  <si>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</si>
  <si>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</si>
  <si>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</si>
  <si>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</si>
  <si>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</si>
  <si>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</si>
  <si>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</si>
  <si>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</si>
  <si>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</si>
  <si>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</si>
  <si>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</si>
  <si>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</si>
  <si>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</si>
  <si>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</si>
  <si>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</si>
  <si>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</si>
  <si>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</si>
  <si>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</si>
  <si>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</si>
  <si>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</si>
  <si>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</si>
  <si>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</si>
  <si>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</si>
  <si>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</si>
  <si>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</si>
  <si>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</si>
  <si>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</si>
  <si>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</si>
  <si>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</si>
  <si>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</si>
  <si>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</si>
  <si>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</si>
  <si>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</si>
  <si>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</si>
  <si>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</si>
  <si>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</si>
  <si>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</si>
  <si>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</si>
  <si>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</si>
  <si>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</si>
  <si>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</si>
  <si>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</si>
  <si>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</si>
  <si>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</si>
  <si>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</si>
  <si>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</si>
  <si>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</si>
  <si>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</si>
  <si>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</si>
  <si>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</si>
  <si>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</si>
  <si>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</si>
  <si>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</si>
  <si>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</si>
  <si>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</si>
  <si>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</si>
  <si>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</si>
  <si>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</si>
  <si>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</si>
  <si>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</si>
  <si>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</si>
  <si>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</si>
  <si>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</si>
  <si>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</si>
  <si>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</si>
  <si>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</si>
  <si>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</si>
  <si>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</si>
  <si>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</si>
  <si>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</si>
  <si>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</si>
  <si>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</si>
  <si>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</si>
  <si>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</si>
  <si>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</si>
  <si>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</si>
  <si>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</si>
  <si>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</si>
  <si>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</si>
  <si>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</si>
  <si>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</si>
  <si>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</si>
  <si>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</si>
  <si>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</si>
  <si>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</si>
  <si>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</si>
  <si>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</si>
  <si>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</si>
  <si>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</si>
  <si>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</si>
  <si>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</si>
  <si>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</si>
  <si>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</si>
  <si>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</si>
  <si>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</si>
  <si>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</si>
  <si>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</si>
  <si>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</si>
  <si>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</si>
  <si>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</si>
  <si>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</si>
  <si>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</si>
  <si>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</si>
  <si>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</si>
  <si>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</si>
  <si>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</si>
  <si>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</si>
  <si>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</si>
  <si>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</si>
  <si>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</si>
  <si>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</si>
  <si>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</si>
  <si>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</si>
  <si>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</si>
  <si>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</si>
  <si>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</si>
  <si>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</si>
  <si>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</si>
  <si>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</si>
  <si>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</si>
  <si>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</si>
  <si>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</si>
  <si>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</si>
  <si>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</si>
  <si>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</si>
  <si>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</si>
  <si>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</si>
  <si>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</si>
  <si>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</si>
  <si>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</si>
  <si>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</si>
  <si>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</si>
  <si>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</si>
  <si>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</si>
  <si>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</si>
  <si>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</si>
  <si>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</si>
  <si>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</si>
  <si>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</si>
  <si>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</si>
  <si>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</si>
  <si>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</si>
  <si>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</si>
  <si>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</si>
  <si>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</si>
  <si>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</si>
  <si>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</si>
  <si>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</si>
  <si>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</si>
  <si>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</si>
  <si>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</si>
  <si>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</si>
  <si>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</si>
  <si>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</si>
  <si>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</si>
  <si>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</si>
  <si>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</si>
  <si>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</si>
  <si>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</si>
  <si>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</si>
  <si>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</si>
  <si>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</si>
  <si>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</si>
  <si>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</si>
  <si>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</si>
  <si>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</si>
  <si>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</si>
  <si>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</si>
  <si>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</si>
  <si>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</si>
  <si>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</si>
  <si>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</si>
  <si>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</si>
  <si>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</si>
  <si>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</si>
  <si>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</si>
  <si>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</si>
  <si>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</si>
  <si>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</si>
  <si>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</si>
  <si>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</si>
  <si>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</si>
  <si>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</si>
  <si>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</si>
  <si>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</si>
  <si>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</si>
  <si>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</si>
  <si>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</si>
  <si>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</si>
  <si>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</si>
  <si>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</si>
  <si>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</si>
  <si>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</si>
  <si>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</si>
  <si>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</si>
  <si>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</si>
  <si>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</si>
  <si>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</si>
  <si>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</si>
  <si>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</si>
  <si>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</si>
  <si>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</si>
  <si>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</si>
  <si>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</si>
  <si>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</si>
  <si>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</si>
  <si>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</si>
  <si>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</si>
  <si>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</si>
  <si>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</si>
  <si>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</si>
  <si>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</si>
  <si>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</si>
  <si>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</si>
  <si>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</si>
  <si>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</si>
  <si>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</si>
  <si>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</si>
  <si>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</si>
  <si>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</si>
  <si>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</si>
  <si>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</si>
  <si>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</si>
  <si>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</si>
  <si>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</si>
  <si>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</si>
  <si>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</si>
  <si>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</si>
  <si>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</si>
  <si>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</si>
  <si>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</si>
  <si>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</si>
  <si>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</si>
  <si>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</si>
  <si>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</si>
  <si>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</si>
  <si>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</si>
  <si>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</si>
  <si>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</si>
  <si>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</si>
  <si>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</si>
  <si>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</si>
  <si>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</si>
  <si>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</si>
  <si>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</si>
  <si>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</si>
  <si>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</si>
  <si>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</si>
  <si>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</si>
  <si>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</si>
  <si>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</si>
  <si>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</si>
  <si>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</si>
  <si>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</si>
  <si>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</si>
  <si>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</si>
  <si>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</si>
  <si>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</si>
  <si>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</si>
  <si>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</si>
  <si>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</si>
  <si>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</si>
  <si>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</si>
  <si>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</si>
  <si>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</si>
  <si>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</si>
  <si>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</si>
  <si>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</si>
  <si>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</si>
  <si>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</si>
  <si>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</si>
  <si>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</si>
  <si>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</si>
  <si>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</si>
  <si>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</si>
  <si>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</si>
  <si>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</si>
  <si>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</si>
  <si>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</si>
  <si>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</si>
  <si>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</si>
  <si>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</si>
  <si>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</si>
  <si>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</si>
  <si>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</si>
  <si>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</si>
  <si>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</si>
  <si>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</si>
  <si>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</si>
  <si>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</si>
  <si>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</si>
  <si>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</si>
  <si>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</si>
  <si>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</si>
  <si>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</si>
  <si>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</si>
  <si>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</si>
  <si>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</si>
  <si>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</si>
  <si>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</si>
  <si>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</si>
  <si>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</si>
  <si>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</si>
  <si>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</si>
  <si>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</si>
  <si>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</si>
  <si>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</si>
  <si>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</si>
  <si>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</si>
  <si>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</si>
  <si>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</si>
  <si>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</si>
  <si>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</si>
  <si>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</si>
  <si>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</si>
  <si>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</si>
  <si>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</si>
  <si>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</si>
  <si>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</si>
  <si>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</si>
  <si>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</si>
  <si>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</si>
  <si>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</si>
  <si>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</si>
  <si>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</si>
  <si>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</si>
  <si>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</si>
  <si>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</si>
  <si>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</si>
  <si>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</si>
  <si>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</si>
  <si>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</si>
  <si>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</si>
  <si>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</si>
  <si>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</si>
  <si>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</si>
  <si>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</si>
  <si>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</si>
  <si>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</si>
  <si>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</si>
  <si>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</si>
  <si>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</si>
  <si>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</si>
  <si>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</si>
  <si>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</si>
  <si>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</si>
  <si>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</si>
  <si>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</si>
  <si>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</si>
  <si>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</si>
  <si>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</si>
  <si>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</si>
  <si>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</si>
  <si>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</si>
  <si>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</si>
  <si>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</si>
  <si>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</si>
  <si>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</si>
  <si>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</si>
  <si>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</si>
  <si>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</si>
  <si>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</si>
  <si>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</si>
  <si>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</si>
  <si>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</si>
  <si>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</si>
  <si>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</si>
  <si>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</si>
  <si>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</si>
  <si>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</si>
  <si>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</si>
  <si>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</si>
  <si>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</si>
  <si>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</si>
  <si>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</si>
  <si>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</si>
  <si>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</si>
  <si>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</si>
  <si>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</si>
  <si>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</si>
  <si>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</si>
  <si>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</si>
  <si>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</si>
  <si>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</si>
  <si>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</si>
  <si>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</si>
  <si>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</si>
  <si>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</si>
  <si>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</si>
  <si>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</si>
  <si>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</si>
  <si>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</si>
  <si>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</si>
  <si>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</si>
  <si>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</si>
  <si>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</si>
  <si>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</si>
  <si>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</si>
  <si>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</si>
  <si>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</si>
  <si>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</si>
  <si>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</si>
  <si>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</si>
  <si>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</si>
  <si>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</si>
  <si>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</si>
  <si>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</si>
  <si>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</si>
  <si>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</si>
  <si>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</si>
  <si>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</si>
  <si>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</si>
  <si>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</si>
  <si>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</si>
  <si>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</si>
  <si>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</si>
  <si>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</si>
  <si>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</si>
  <si>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</si>
  <si>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</si>
  <si>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</si>
  <si>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</si>
  <si>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</si>
  <si>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</si>
  <si>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</si>
  <si>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</si>
  <si>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</si>
  <si>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</si>
  <si>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</si>
  <si>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</si>
  <si>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</si>
  <si>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</si>
  <si>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</si>
  <si>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</si>
  <si>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</si>
  <si>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</si>
  <si>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</si>
  <si>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</si>
  <si>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</si>
  <si>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</si>
  <si>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</si>
  <si>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</si>
  <si>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</si>
  <si>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</si>
  <si>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</si>
  <si>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</si>
  <si>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</si>
  <si>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</si>
  <si>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</si>
  <si>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</si>
  <si>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</si>
  <si>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</si>
  <si>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</si>
  <si>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</si>
  <si>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</si>
  <si>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</si>
  <si>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</si>
  <si>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</si>
  <si>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</si>
  <si>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</si>
  <si>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</si>
  <si>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</si>
  <si>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</si>
  <si>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</si>
  <si>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</si>
  <si>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</si>
  <si>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</si>
  <si>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</si>
  <si>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</si>
  <si>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</si>
  <si>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</si>
  <si>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</si>
  <si>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</si>
  <si>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</si>
  <si>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</si>
  <si>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</si>
  <si>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</si>
  <si>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</si>
  <si>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</si>
  <si>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</si>
  <si>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</si>
  <si>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</si>
  <si>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</si>
  <si>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</si>
  <si>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</si>
  <si>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</si>
  <si>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</si>
  <si>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</si>
  <si>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</si>
  <si>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</si>
  <si>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</si>
  <si>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</si>
  <si>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</si>
  <si>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</si>
  <si>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</si>
  <si>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</si>
  <si>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</si>
  <si>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</si>
  <si>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</si>
  <si>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</si>
  <si>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</si>
  <si>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</si>
  <si>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</si>
  <si>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</si>
  <si>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</si>
  <si>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</si>
  <si>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</si>
  <si>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</si>
  <si>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</si>
  <si>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</si>
  <si>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</si>
  <si>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</si>
  <si>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</si>
  <si>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</si>
  <si>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</si>
  <si>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</si>
  <si>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</si>
  <si>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</si>
  <si>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</si>
  <si>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</si>
  <si>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</si>
  <si>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</si>
  <si>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</si>
  <si>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</si>
  <si>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</si>
  <si>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</si>
  <si>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</si>
  <si>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</si>
  <si>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</si>
  <si>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</si>
  <si>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</si>
  <si>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</si>
  <si>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</si>
  <si>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</si>
  <si>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</si>
  <si>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</si>
  <si>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</si>
  <si>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</si>
  <si>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</si>
  <si>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</si>
  <si>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</si>
  <si>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</si>
  <si>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</si>
  <si>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</si>
  <si>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</si>
  <si>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</si>
  <si>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</si>
  <si>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</si>
  <si>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</si>
  <si>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</si>
  <si>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</si>
  <si>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</si>
  <si>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</si>
  <si>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</si>
  <si>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</si>
  <si>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</si>
  <si>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</si>
  <si>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</si>
  <si>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</si>
  <si>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</si>
  <si>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</si>
  <si>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</si>
  <si>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</si>
  <si>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</si>
  <si>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</si>
  <si>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</si>
  <si>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</si>
  <si>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</si>
  <si>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</si>
  <si>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</si>
  <si>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</si>
  <si>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</si>
  <si>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</si>
  <si>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</si>
  <si>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</si>
  <si>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</si>
  <si>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</si>
  <si>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</si>
  <si>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</si>
  <si>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</si>
  <si>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</si>
  <si>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</si>
  <si>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</si>
  <si>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</si>
  <si>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</si>
  <si>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</si>
  <si>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</si>
  <si>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</si>
  <si>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</si>
  <si>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</si>
  <si>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</si>
  <si>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</si>
  <si>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</si>
  <si>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</si>
  <si>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</si>
  <si>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</si>
  <si>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</si>
  <si>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</si>
  <si>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</si>
  <si>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</si>
  <si>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</si>
  <si>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</si>
  <si>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</si>
  <si>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</si>
  <si>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</si>
  <si>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</si>
  <si>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</si>
  <si>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</si>
  <si>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</si>
  <si>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</si>
  <si>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</si>
  <si>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</si>
  <si>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</si>
  <si>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</si>
  <si>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</si>
  <si>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</si>
  <si>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</si>
  <si>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</si>
  <si>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</si>
  <si>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</si>
  <si>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</si>
  <si>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</si>
  <si>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</si>
  <si>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</si>
  <si>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</si>
  <si>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</si>
  <si>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</si>
  <si>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</si>
  <si>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</si>
  <si>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</si>
  <si>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</si>
  <si>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</si>
  <si>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</si>
  <si>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</si>
  <si>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</si>
  <si>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</si>
  <si>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</si>
  <si>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</si>
  <si>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</si>
  <si>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</si>
  <si>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</si>
  <si>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</si>
  <si>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</si>
  <si>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</si>
  <si>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</si>
  <si>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</si>
  <si>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</si>
  <si>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</si>
  <si>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</si>
  <si>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</si>
  <si>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</si>
  <si>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</si>
  <si>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</si>
  <si>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</si>
  <si>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</si>
  <si>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</si>
  <si>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</si>
  <si>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</si>
  <si>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</si>
  <si>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</si>
  <si>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</si>
  <si>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</si>
  <si>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</si>
  <si>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</si>
  <si>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</si>
  <si>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</si>
  <si>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</si>
  <si>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</si>
  <si>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</si>
  <si>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</si>
  <si>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</si>
  <si>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</si>
  <si>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</si>
  <si>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</si>
  <si>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</si>
  <si>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</si>
  <si>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</si>
  <si>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</si>
  <si>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</si>
  <si>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</si>
  <si>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</si>
  <si>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</si>
  <si>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</si>
  <si>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</si>
  <si>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</si>
  <si>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</si>
  <si>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</si>
  <si>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</si>
  <si>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</si>
  <si>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</si>
  <si>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</si>
  <si>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</si>
  <si>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</si>
  <si>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</si>
  <si>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</si>
  <si>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</si>
  <si>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</si>
  <si>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</si>
  <si>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</si>
  <si>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</si>
  <si>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</si>
  <si>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</si>
  <si>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</si>
  <si>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</si>
  <si>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</si>
  <si>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</si>
  <si>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</si>
  <si>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</si>
  <si>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</si>
  <si>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</si>
  <si>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</si>
  <si>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</si>
  <si>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</si>
  <si>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</si>
  <si>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</si>
  <si>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</si>
  <si>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</si>
  <si>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</si>
  <si>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</si>
  <si>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</si>
  <si>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</si>
  <si>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</si>
  <si>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</si>
  <si>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</si>
  <si>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</si>
  <si>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</si>
  <si>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</si>
  <si>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</si>
  <si>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</si>
  <si>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</si>
  <si>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</si>
  <si>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</si>
  <si>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</si>
  <si>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</si>
  <si>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</si>
  <si>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</si>
  <si>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</si>
  <si>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</si>
  <si>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</si>
  <si>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</si>
  <si>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</si>
  <si>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</si>
  <si>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</si>
  <si>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</si>
  <si>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</si>
  <si>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</si>
  <si>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</si>
  <si>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</si>
  <si>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</si>
  <si>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</si>
  <si>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</si>
  <si>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</si>
  <si>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</si>
  <si>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</si>
  <si>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</si>
  <si>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</si>
  <si>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</si>
  <si>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</si>
  <si>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</si>
  <si>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</si>
  <si>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</si>
  <si>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</si>
  <si>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</si>
  <si>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</si>
  <si>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</si>
  <si>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</si>
  <si>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</si>
  <si>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</si>
  <si>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</si>
  <si>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</si>
  <si>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</si>
  <si>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</si>
  <si>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</si>
  <si>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</si>
  <si>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</si>
  <si>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</si>
  <si>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</si>
  <si>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</si>
  <si>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</si>
  <si>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</si>
  <si>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</si>
  <si>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</si>
  <si>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</si>
  <si>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</si>
  <si>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</si>
  <si>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</si>
  <si>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</si>
  <si>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</si>
  <si>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</si>
  <si>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</si>
  <si>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</si>
  <si>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</si>
  <si>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</si>
  <si>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</si>
  <si>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</si>
  <si>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</si>
  <si>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</si>
  <si>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</si>
  <si>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</si>
  <si>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</si>
  <si>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</si>
  <si>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</si>
  <si>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</si>
  <si>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</si>
  <si>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</si>
  <si>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</si>
  <si>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</si>
  <si>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</si>
  <si>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</si>
  <si>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</si>
  <si>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</si>
  <si>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</si>
  <si>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</si>
  <si>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</si>
  <si>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</si>
  <si>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</si>
  <si>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</si>
  <si>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</si>
  <si>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</si>
  <si>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</si>
  <si>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</si>
  <si>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</si>
  <si>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</si>
  <si>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</si>
  <si>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</si>
  <si>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</si>
  <si>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</si>
  <si>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</si>
  <si>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</si>
  <si>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</si>
  <si>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</si>
  <si>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</si>
  <si>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</si>
  <si>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</si>
  <si>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</si>
  <si>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</si>
  <si>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</si>
  <si>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</si>
  <si>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</si>
  <si>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</si>
  <si>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</si>
  <si>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</si>
  <si>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</si>
  <si>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</si>
  <si>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</si>
  <si>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</si>
  <si>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</si>
  <si>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</si>
  <si>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</si>
  <si>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</si>
  <si>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</si>
  <si>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</si>
  <si>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</si>
  <si>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</si>
  <si>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</si>
  <si>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</si>
  <si>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</si>
  <si>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</si>
  <si>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</si>
  <si>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</si>
  <si>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</si>
  <si>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</si>
  <si>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</si>
  <si>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</si>
  <si>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</si>
  <si>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</si>
  <si>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</si>
  <si>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</si>
  <si>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</si>
  <si>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</si>
  <si>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</si>
  <si>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</si>
  <si>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</si>
  <si>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</si>
  <si>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</si>
  <si>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</si>
  <si>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</si>
  <si>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</si>
  <si>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</si>
  <si>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</si>
  <si>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</si>
  <si>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</si>
  <si>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</si>
  <si>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</si>
  <si>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</si>
  <si>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</si>
  <si>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</si>
  <si>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</si>
  <si>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</si>
  <si>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</si>
  <si>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</si>
  <si>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</si>
  <si>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</si>
  <si>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</si>
  <si>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</si>
  <si>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</si>
  <si>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</si>
  <si>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</si>
  <si>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</si>
  <si>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</si>
  <si>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</si>
  <si>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</si>
  <si>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</si>
  <si>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</si>
  <si>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</si>
  <si>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</si>
  <si>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</si>
  <si>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</si>
  <si>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</si>
  <si>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</si>
  <si>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</si>
  <si>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</si>
  <si>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</si>
  <si>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</si>
  <si>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</si>
  <si>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</si>
  <si>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</si>
  <si>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</si>
  <si>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</si>
  <si>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</si>
  <si>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</si>
  <si>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</si>
  <si>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</si>
  <si>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</si>
  <si>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</si>
  <si>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</si>
  <si>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</si>
  <si>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</si>
  <si>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</si>
  <si>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</si>
  <si>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</si>
  <si>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</si>
  <si>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</si>
  <si>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</si>
  <si>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</si>
  <si>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</si>
  <si>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</si>
  <si>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</si>
  <si>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</si>
  <si>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</si>
  <si>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</si>
  <si>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</si>
  <si>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</si>
  <si>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</si>
  <si>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</si>
  <si>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</si>
  <si>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</si>
  <si>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</si>
  <si>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</si>
  <si>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</si>
  <si>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</si>
  <si>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</si>
  <si>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</si>
  <si>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</si>
  <si>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</si>
  <si>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</si>
  <si>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</si>
  <si>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</si>
  <si>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</si>
  <si>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</si>
  <si>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</si>
  <si>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</si>
  <si>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</si>
  <si>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</si>
  <si>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</si>
  <si>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</si>
  <si>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</si>
  <si>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</si>
  <si>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</si>
  <si>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</si>
  <si>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</si>
  <si>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</si>
  <si>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</si>
  <si>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</si>
  <si>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</si>
  <si>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</si>
  <si>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</si>
  <si>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</si>
  <si>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</si>
  <si>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</si>
  <si>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</si>
  <si>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</si>
  <si>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</si>
  <si>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</si>
  <si>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</si>
  <si>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</si>
  <si>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</si>
  <si>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</si>
  <si>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</si>
  <si>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</si>
  <si>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</si>
  <si>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</si>
  <si>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</si>
  <si>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</si>
  <si>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</si>
  <si>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</si>
  <si>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</si>
  <si>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</si>
  <si>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</si>
  <si>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</si>
  <si>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</si>
  <si>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</si>
  <si>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</si>
  <si>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</si>
  <si>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</si>
  <si>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</si>
  <si>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</si>
  <si>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</si>
  <si>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</si>
  <si>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</si>
  <si>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</si>
  <si>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</si>
  <si>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</si>
  <si>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</si>
  <si>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</si>
  <si>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</si>
  <si>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</si>
  <si>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</si>
  <si>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</si>
  <si>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</si>
  <si>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</si>
  <si>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</si>
  <si>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</si>
  <si>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</si>
  <si>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</si>
  <si>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</si>
  <si>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</si>
  <si>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</si>
  <si>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</si>
  <si>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</si>
  <si>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</si>
  <si>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</si>
  <si>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</si>
  <si>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</si>
  <si>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</si>
  <si>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</si>
  <si>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</si>
  <si>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</si>
  <si>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</si>
  <si>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</si>
  <si>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</si>
  <si>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</si>
  <si>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</si>
  <si>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</si>
  <si>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</si>
  <si>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</si>
  <si>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</si>
  <si>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</si>
  <si>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</si>
  <si>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</si>
  <si>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</si>
  <si>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</si>
  <si>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</si>
  <si>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</si>
  <si>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</si>
  <si>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</si>
  <si>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</si>
  <si>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</si>
  <si>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</si>
  <si>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</si>
  <si>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</si>
  <si>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</si>
  <si>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</si>
  <si>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</si>
  <si>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</si>
  <si>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</si>
  <si>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</si>
  <si>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</si>
  <si>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</si>
  <si>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</si>
  <si>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</si>
  <si>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</si>
  <si>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</si>
  <si>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</si>
  <si>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</si>
  <si>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</si>
  <si>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</si>
  <si>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</si>
  <si>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</si>
  <si>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</si>
  <si>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</si>
  <si>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</si>
  <si>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</si>
  <si>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</si>
  <si>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</si>
  <si>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</si>
  <si>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</si>
  <si>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</si>
  <si>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</si>
  <si>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</si>
  <si>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</si>
  <si>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</si>
  <si>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</si>
  <si>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</si>
  <si>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</si>
  <si>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</si>
  <si>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</si>
  <si>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</si>
  <si>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</si>
  <si>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</si>
  <si>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</si>
  <si>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</si>
  <si>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</si>
  <si>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</si>
  <si>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</si>
  <si>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</si>
  <si>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</si>
  <si>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</si>
  <si>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</si>
  <si>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</si>
  <si>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</si>
  <si>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</si>
  <si>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</si>
  <si>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</si>
  <si>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</si>
  <si>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</si>
  <si>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</si>
  <si>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</si>
  <si>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</si>
  <si>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</si>
  <si>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</si>
  <si>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</si>
  <si>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</si>
  <si>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</si>
  <si>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</si>
  <si>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</si>
  <si>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</si>
  <si>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</si>
  <si>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</si>
  <si>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</si>
  <si>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</si>
  <si>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</si>
  <si>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</si>
  <si>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</si>
  <si>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</si>
  <si>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</si>
  <si>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</si>
  <si>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</si>
  <si>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</si>
  <si>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</si>
  <si>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</si>
  <si>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</si>
  <si>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</si>
  <si>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</si>
  <si>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</si>
  <si>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</si>
  <si>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</si>
  <si>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</si>
  <si>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</si>
  <si>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</si>
  <si>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</si>
  <si>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</si>
  <si>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</si>
  <si>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</si>
  <si>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</si>
  <si>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</si>
  <si>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</si>
  <si>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</si>
  <si>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</si>
  <si>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</si>
  <si>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</si>
  <si>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</si>
  <si>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</si>
  <si>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</si>
  <si>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</si>
  <si>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</si>
  <si>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</si>
  <si>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</si>
  <si>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</si>
  <si>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</si>
  <si>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</si>
  <si>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</si>
  <si>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</si>
  <si>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</si>
  <si>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</si>
  <si>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</si>
  <si>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</si>
  <si>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</si>
  <si>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</si>
  <si>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</si>
  <si>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</si>
  <si>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</si>
  <si>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</si>
  <si>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</si>
  <si>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</si>
  <si>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</si>
  <si>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</si>
  <si>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</si>
  <si>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</si>
  <si>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</si>
  <si>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</si>
  <si>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</si>
  <si>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</si>
  <si>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</si>
  <si>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</si>
  <si>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</si>
  <si>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</si>
  <si>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</si>
  <si>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</si>
  <si>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</si>
  <si>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</si>
  <si>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</si>
  <si>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</si>
  <si>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</si>
  <si>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</si>
  <si>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</si>
  <si>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</si>
  <si>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</si>
  <si>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</si>
  <si>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</si>
  <si>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</si>
  <si>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</si>
  <si>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</si>
  <si>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</si>
  <si>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</si>
  <si>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</si>
  <si>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</si>
  <si>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</si>
  <si>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</si>
  <si>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</si>
  <si>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</si>
  <si>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</si>
  <si>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</si>
  <si>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</si>
  <si>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</si>
  <si>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</si>
  <si>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</si>
  <si>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</si>
  <si>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</si>
  <si>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</si>
  <si>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</si>
  <si>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</si>
  <si>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</si>
  <si>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</si>
  <si>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</si>
  <si>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</si>
  <si>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</si>
  <si>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</si>
  <si>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</si>
  <si>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</si>
  <si>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</si>
  <si>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</si>
  <si>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</si>
  <si>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</si>
  <si>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</si>
  <si>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</si>
  <si>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</si>
  <si>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</si>
  <si>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</si>
  <si>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</si>
  <si>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</si>
  <si>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</si>
  <si>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</si>
  <si>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</si>
  <si>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</si>
  <si>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</si>
  <si>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</si>
  <si>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</si>
  <si>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</si>
  <si>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</si>
  <si>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</si>
  <si>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</si>
  <si>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</si>
  <si>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</si>
  <si>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</si>
  <si>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</si>
  <si>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</si>
  <si>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</si>
  <si>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</si>
  <si>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</si>
  <si>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</si>
  <si>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</si>
  <si>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</si>
  <si>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</si>
  <si>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</si>
  <si>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</si>
  <si>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</si>
  <si>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</si>
  <si>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</si>
  <si>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</si>
  <si>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</si>
  <si>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</si>
  <si>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</si>
  <si>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</si>
  <si>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</si>
  <si>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</si>
  <si>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</si>
  <si>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</si>
  <si>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</si>
  <si>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</si>
  <si>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</si>
  <si>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</si>
  <si>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</si>
  <si>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</si>
  <si>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</si>
  <si>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</si>
  <si>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</si>
  <si>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</si>
  <si>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</si>
  <si>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</si>
  <si>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</si>
  <si>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</si>
  <si>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</si>
  <si>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</si>
  <si>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</si>
  <si>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</si>
  <si>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</si>
  <si>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</si>
  <si>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</si>
  <si>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</si>
  <si>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</si>
  <si>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</si>
  <si>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</si>
  <si>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</si>
  <si>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</si>
  <si>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</si>
  <si>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</si>
  <si>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</si>
  <si>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</si>
  <si>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</si>
  <si>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</si>
  <si>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</si>
  <si>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</si>
  <si>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</si>
  <si>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</si>
  <si>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</si>
  <si>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</si>
  <si>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</si>
  <si>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</si>
  <si>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</si>
  <si>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</si>
  <si>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</si>
  <si>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</si>
  <si>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</si>
  <si>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</si>
  <si>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</si>
  <si>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</si>
  <si>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</si>
  <si>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</si>
  <si>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</si>
  <si>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</si>
  <si>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</si>
  <si>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</si>
  <si>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</si>
  <si>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</si>
  <si>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</si>
  <si>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</si>
  <si>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</si>
  <si>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</si>
  <si>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</si>
  <si>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</si>
  <si>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</si>
  <si>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</si>
  <si>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</si>
  <si>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</si>
  <si>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</si>
  <si>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</si>
  <si>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</si>
  <si>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</si>
  <si>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</si>
  <si>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</si>
  <si>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</si>
  <si>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</si>
  <si>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</si>
  <si>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</si>
  <si>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</si>
  <si>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</si>
  <si>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</si>
  <si>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</si>
  <si>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</si>
  <si>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</si>
  <si>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</si>
  <si>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</si>
  <si>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</si>
  <si>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</si>
  <si>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</si>
  <si>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</si>
  <si>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</si>
  <si>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</si>
  <si>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</si>
  <si>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</si>
  <si>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</si>
  <si>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</si>
  <si>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</si>
  <si>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</si>
  <si>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</si>
  <si>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</si>
  <si>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</si>
  <si>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</si>
  <si>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</si>
  <si>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</si>
  <si>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</si>
  <si>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</si>
  <si>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</si>
  <si>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</si>
  <si>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</si>
  <si>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</si>
  <si>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</si>
  <si>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</si>
  <si>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</si>
  <si>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</si>
  <si>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</si>
  <si>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</si>
  <si>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</si>
  <si>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</si>
  <si>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</si>
  <si>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</si>
  <si>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</si>
  <si>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</si>
  <si>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</si>
  <si>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</si>
  <si>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</si>
  <si>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</si>
  <si>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</si>
  <si>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</si>
  <si>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</si>
  <si>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</si>
  <si>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</si>
  <si>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</si>
  <si>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</si>
  <si>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</si>
  <si>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</si>
  <si>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</si>
  <si>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</si>
  <si>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</si>
  <si>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</si>
  <si>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</si>
  <si>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</si>
  <si>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</si>
  <si>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</si>
  <si>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</si>
  <si>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</si>
  <si>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</si>
  <si>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</si>
  <si>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</si>
  <si>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</si>
  <si>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</si>
  <si>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</si>
  <si>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</si>
  <si>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</si>
  <si>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</si>
  <si>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</si>
  <si>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</si>
  <si>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</si>
  <si>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</si>
  <si>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</si>
  <si>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</si>
  <si>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</si>
  <si>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</si>
  <si>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</si>
  <si>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</si>
  <si>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</si>
  <si>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</si>
  <si>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</si>
  <si>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</si>
  <si>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</si>
  <si>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</si>
  <si>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</si>
  <si>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</si>
  <si>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</si>
  <si>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</si>
  <si>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</si>
  <si>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</si>
  <si>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</si>
  <si>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</si>
  <si>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</si>
  <si>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</si>
  <si>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</si>
  <si>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</si>
  <si>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</si>
  <si>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</si>
  <si>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</si>
  <si>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</si>
  <si>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</si>
  <si>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</si>
  <si>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</si>
  <si>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</si>
  <si>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</si>
  <si>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</si>
  <si>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</si>
  <si>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</si>
  <si>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</si>
  <si>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</si>
  <si>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</si>
  <si>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</si>
  <si>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</si>
  <si>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</si>
  <si>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</si>
  <si>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</si>
  <si>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</si>
  <si>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</si>
  <si>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</si>
  <si>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</si>
  <si>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</si>
  <si>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</si>
  <si>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</si>
  <si>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</si>
  <si>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</si>
  <si>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</si>
  <si>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</si>
  <si>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</si>
  <si>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</si>
  <si>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</si>
  <si>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</si>
  <si>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</si>
  <si>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</si>
  <si>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</si>
  <si>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</si>
  <si>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</si>
  <si>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</si>
  <si>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</si>
  <si>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</si>
  <si>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</si>
  <si>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</si>
  <si>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</si>
  <si>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</si>
  <si>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</si>
  <si>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</si>
  <si>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</si>
  <si>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</si>
  <si>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</si>
  <si>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</si>
  <si>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</si>
  <si>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</si>
  <si>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</si>
  <si>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</si>
  <si>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</si>
  <si>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</si>
  <si>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</si>
  <si>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</si>
  <si>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</si>
  <si>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</si>
  <si>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</si>
  <si>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</si>
  <si>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</si>
  <si>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</si>
  <si>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</si>
  <si>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</si>
  <si>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</si>
  <si>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</si>
  <si>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</si>
  <si>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</si>
  <si>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</si>
  <si>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</si>
  <si>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</si>
  <si>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</si>
  <si>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</si>
  <si>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</si>
  <si>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</si>
  <si>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</si>
  <si>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</si>
  <si>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</si>
  <si>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</si>
  <si>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</si>
  <si>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</si>
  <si>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</si>
  <si>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</si>
  <si>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</si>
  <si>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</si>
  <si>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</si>
  <si>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</si>
  <si>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</si>
  <si>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</si>
  <si>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</si>
  <si>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</si>
  <si>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</si>
  <si>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</si>
  <si>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</si>
  <si>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</si>
  <si>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</si>
  <si>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</si>
  <si>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</si>
  <si>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</si>
  <si>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</si>
  <si>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</si>
  <si>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</si>
  <si>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</si>
  <si>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</si>
  <si>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</si>
  <si>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</si>
  <si>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</si>
  <si>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</si>
  <si>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</si>
  <si>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</si>
  <si>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</si>
  <si>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</si>
  <si>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</si>
  <si>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</si>
  <si>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</si>
  <si>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</si>
  <si>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</si>
  <si>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</si>
  <si>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</si>
  <si>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</si>
  <si>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</si>
  <si>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</si>
  <si>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</si>
  <si>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</si>
  <si>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</si>
  <si>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</si>
  <si>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</si>
  <si>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</si>
  <si>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</si>
  <si>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</si>
  <si>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</si>
  <si>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</si>
  <si>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</si>
  <si>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</si>
  <si>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</si>
  <si>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</si>
  <si>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</si>
  <si>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</si>
  <si>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</si>
  <si>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</si>
  <si>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</si>
  <si>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</si>
  <si>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</si>
  <si>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</si>
  <si>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</si>
  <si>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</si>
  <si>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</si>
  <si>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</si>
  <si>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</si>
  <si>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</si>
  <si>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</si>
  <si>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</si>
  <si>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</si>
  <si>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</si>
  <si>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</si>
  <si>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</si>
  <si>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</si>
  <si>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</si>
  <si>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</si>
  <si>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</si>
  <si>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</si>
  <si>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</si>
  <si>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</si>
  <si>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</si>
  <si>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</si>
  <si>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</si>
  <si>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</si>
  <si>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</si>
  <si>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</si>
  <si>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</si>
  <si>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</si>
  <si>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</si>
  <si>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</si>
  <si>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</si>
  <si>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</si>
  <si>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</si>
  <si>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</si>
  <si>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</si>
  <si>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</si>
  <si>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</si>
  <si>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</si>
  <si>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</si>
  <si>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</si>
  <si>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</si>
  <si>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</si>
  <si>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</si>
  <si>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</si>
  <si>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</si>
  <si>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</si>
  <si>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</si>
  <si>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</si>
  <si>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</si>
  <si>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</si>
  <si>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</si>
  <si>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</si>
  <si>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</si>
  <si>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</si>
  <si>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</si>
  <si>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</si>
  <si>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</si>
  <si>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</si>
  <si>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</si>
  <si>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</si>
  <si>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</si>
  <si>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</si>
  <si>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</si>
  <si>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</si>
  <si>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</si>
  <si>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</si>
  <si>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</si>
  <si>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</si>
  <si>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</si>
  <si>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</si>
  <si>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</si>
  <si>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</si>
  <si>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</si>
  <si>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</si>
  <si>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</si>
  <si>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</si>
  <si>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</si>
  <si>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</si>
  <si>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</si>
  <si>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</si>
  <si>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</si>
  <si>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</si>
  <si>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</si>
  <si>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</si>
  <si>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</si>
  <si>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</si>
  <si>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</si>
  <si>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</si>
  <si>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</si>
  <si>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</si>
  <si>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</si>
  <si>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</si>
  <si>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</si>
  <si>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</si>
  <si>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</si>
  <si>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</si>
  <si>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</si>
  <si>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</si>
  <si>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</si>
  <si>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</si>
  <si>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</si>
  <si>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</si>
  <si>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</si>
  <si>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</si>
  <si>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</si>
  <si>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</si>
  <si>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</si>
  <si>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</si>
  <si>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</si>
  <si>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</si>
  <si>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</si>
  <si>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</si>
  <si>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</si>
  <si>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</si>
  <si>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</si>
  <si>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</si>
  <si>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</si>
  <si>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</si>
  <si>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</si>
  <si>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</si>
  <si>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</si>
  <si>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</si>
  <si>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</si>
  <si>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</si>
  <si>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</si>
  <si>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</si>
  <si>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</si>
  <si>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</si>
  <si>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</si>
  <si>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</si>
  <si>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</si>
  <si>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</si>
  <si>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</si>
  <si>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</si>
  <si>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</si>
  <si>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</si>
  <si>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</si>
  <si>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</si>
  <si>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</si>
  <si>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</si>
  <si>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</si>
  <si>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</si>
  <si>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</si>
  <si>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</si>
  <si>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</si>
  <si>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</si>
  <si>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</si>
  <si>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</si>
  <si>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</si>
  <si>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</si>
  <si>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</si>
  <si>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</si>
  <si>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</si>
  <si>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</si>
  <si>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</si>
  <si>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</si>
  <si>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</si>
  <si>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</si>
  <si>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</si>
  <si>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</si>
  <si>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</si>
  <si>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</si>
  <si>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</si>
  <si>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</si>
  <si>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</si>
  <si>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</si>
  <si>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</si>
  <si>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</si>
  <si>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</si>
  <si>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</si>
  <si>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</si>
  <si>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</si>
  <si>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</si>
  <si>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</si>
  <si>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</si>
  <si>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</si>
  <si>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</si>
  <si>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</si>
  <si>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</si>
  <si>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</si>
  <si>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</si>
  <si>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</si>
  <si>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</si>
  <si>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</si>
  <si>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</si>
  <si>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</si>
  <si>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</si>
  <si>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</si>
  <si>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</si>
  <si>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</si>
  <si>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</si>
  <si>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</si>
  <si>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</si>
  <si>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</si>
  <si>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</si>
  <si>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</si>
  <si>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</si>
  <si>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</si>
  <si>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</si>
  <si>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</si>
  <si>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</si>
  <si>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</si>
  <si>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</si>
  <si>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</si>
  <si>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</si>
  <si>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</si>
  <si>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</si>
  <si>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</si>
  <si>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</si>
  <si>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</si>
  <si>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</si>
  <si>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</si>
  <si>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</si>
  <si>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</si>
  <si>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</si>
  <si>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</si>
  <si>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</si>
  <si>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</si>
  <si>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</si>
  <si>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</si>
  <si>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</si>
  <si>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</si>
  <si>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</si>
  <si>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</si>
  <si>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</si>
  <si>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</si>
  <si>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</si>
  <si>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</si>
  <si>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</si>
  <si>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</si>
  <si>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</si>
  <si>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</si>
  <si>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</si>
  <si>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</si>
  <si>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</si>
  <si>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</si>
  <si>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</si>
  <si>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</si>
  <si>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</si>
  <si>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</si>
  <si>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</si>
  <si>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</si>
  <si>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</si>
  <si>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</si>
  <si>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</si>
  <si>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</si>
  <si>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</si>
  <si>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</si>
  <si>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</si>
  <si>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</si>
  <si>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</si>
  <si>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</si>
  <si>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</si>
  <si>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</si>
  <si>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</si>
  <si>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</si>
  <si>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</si>
  <si>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</si>
  <si>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</si>
  <si>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</si>
  <si>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</si>
  <si>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</si>
  <si>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</si>
  <si>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</si>
  <si>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</si>
  <si>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</si>
  <si>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</si>
  <si>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</si>
  <si>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</si>
  <si>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</si>
  <si>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</si>
  <si>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</si>
  <si>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</si>
  <si>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</si>
  <si>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</si>
  <si>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</si>
  <si>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</si>
  <si>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</si>
  <si>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</si>
  <si>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</si>
  <si>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</si>
  <si>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</si>
  <si>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</si>
  <si>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</si>
  <si>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</si>
  <si>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</si>
  <si>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</si>
  <si>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</si>
  <si>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</si>
  <si>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</si>
  <si>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</si>
  <si>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</si>
  <si>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</si>
  <si>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</si>
  <si>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</si>
  <si>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</si>
  <si>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</si>
  <si>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</si>
  <si>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</si>
  <si>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</si>
  <si>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</si>
  <si>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</si>
  <si>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</si>
  <si>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</si>
  <si>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</si>
  <si>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</si>
  <si>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</si>
  <si>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</si>
  <si>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</si>
  <si>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</si>
  <si>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</si>
  <si>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</si>
  <si>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</si>
  <si>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</si>
  <si>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</si>
  <si>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</si>
  <si>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</si>
  <si>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</si>
  <si>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</si>
  <si>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</si>
  <si>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</si>
  <si>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</si>
  <si>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</si>
  <si>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</si>
  <si>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</si>
  <si>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</si>
  <si>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</si>
  <si>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</si>
  <si>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</si>
  <si>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</si>
  <si>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</si>
  <si>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</si>
  <si>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</si>
  <si>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</si>
  <si>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</si>
  <si>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</si>
  <si>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</si>
  <si>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</si>
  <si>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</si>
  <si>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</si>
  <si>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</si>
  <si>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</si>
  <si>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</si>
  <si>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</si>
  <si>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</si>
  <si>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</si>
  <si>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</si>
  <si>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</si>
  <si>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</si>
  <si>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</si>
  <si>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</si>
  <si>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</si>
  <si>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</si>
  <si>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</si>
  <si>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</si>
  <si>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</si>
  <si>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</si>
  <si>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</si>
  <si>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</si>
  <si>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</si>
  <si>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</si>
  <si>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</si>
  <si>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</si>
  <si>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</si>
  <si>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</si>
  <si>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</si>
  <si>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</si>
  <si>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</si>
  <si>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</si>
  <si>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</si>
  <si>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</si>
  <si>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</si>
  <si>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</si>
  <si>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</si>
  <si>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</si>
  <si>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</si>
  <si>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</si>
  <si>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</si>
  <si>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</si>
  <si>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</si>
  <si>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</si>
  <si>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</si>
  <si>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</si>
  <si>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</si>
  <si>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</si>
  <si>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</si>
  <si>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</si>
  <si>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</si>
  <si>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</si>
  <si>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</si>
  <si>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</si>
  <si>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</si>
  <si>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</si>
  <si>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</si>
  <si>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</si>
  <si>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</si>
  <si>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</si>
  <si>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</si>
  <si>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</si>
  <si>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</si>
  <si>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</si>
  <si>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</si>
  <si>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</si>
  <si>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</si>
  <si>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</si>
  <si>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</si>
  <si>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</si>
  <si>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</si>
  <si>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</si>
  <si>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</si>
  <si>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</si>
  <si>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</si>
  <si>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</si>
  <si>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</si>
  <si>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</si>
  <si>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</si>
  <si>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</si>
  <si>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</si>
  <si>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</si>
  <si>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</si>
  <si>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</si>
  <si>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</si>
  <si>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</si>
  <si>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</si>
  <si>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</si>
  <si>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</si>
  <si>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</si>
  <si>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</si>
  <si>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</si>
  <si>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</si>
  <si>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</si>
  <si>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</si>
  <si>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</si>
  <si>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</si>
  <si>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</si>
  <si>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</si>
  <si>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</si>
  <si>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</si>
  <si>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</si>
  <si>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</si>
  <si>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</si>
  <si>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</si>
  <si>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</si>
  <si>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</si>
  <si>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</si>
  <si>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</si>
  <si>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</si>
  <si>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</si>
  <si>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</si>
  <si>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</si>
  <si>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</si>
  <si>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</si>
  <si>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</si>
  <si>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</si>
  <si>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</si>
  <si>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</si>
  <si>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</si>
  <si>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</si>
  <si>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</si>
  <si>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</si>
  <si>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</si>
  <si>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</si>
  <si>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</si>
  <si>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</si>
  <si>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</si>
  <si>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</si>
  <si>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</si>
  <si>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</si>
  <si>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</si>
  <si>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</si>
  <si>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</si>
  <si>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</si>
  <si>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</si>
  <si>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</si>
  <si>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</si>
  <si>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</si>
  <si>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</si>
  <si>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</si>
  <si>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</si>
  <si>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</si>
  <si>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</si>
  <si>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</si>
  <si>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</si>
  <si>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</si>
  <si>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</si>
  <si>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</si>
  <si>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</si>
  <si>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</si>
  <si>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</si>
  <si>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</si>
  <si>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</si>
  <si>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</si>
  <si>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</si>
  <si>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</si>
  <si>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</si>
  <si>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</si>
  <si>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</si>
  <si>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</si>
  <si>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</si>
  <si>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</si>
  <si>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</si>
  <si>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</si>
  <si>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</si>
  <si>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</si>
  <si>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</si>
  <si>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</si>
  <si>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</si>
  <si>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</si>
  <si>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</si>
  <si>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</si>
  <si>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</si>
  <si>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</si>
  <si>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</si>
  <si>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</si>
  <si>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</si>
  <si>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</si>
  <si>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</si>
  <si>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</si>
  <si>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</si>
  <si>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</si>
  <si>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</si>
  <si>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</si>
  <si>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</si>
  <si>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</si>
  <si>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</si>
  <si>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</si>
  <si>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</si>
  <si>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</si>
  <si>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</si>
  <si>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</si>
  <si>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</si>
  <si>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</si>
  <si>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</si>
  <si>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</si>
  <si>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</si>
  <si>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</si>
  <si>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</si>
  <si>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</si>
  <si>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</si>
  <si>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</si>
  <si>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</si>
  <si>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</si>
  <si>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</si>
  <si>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</si>
  <si>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</si>
  <si>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</si>
  <si>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</si>
  <si>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</si>
  <si>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</si>
  <si>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</si>
  <si>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</si>
  <si>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</si>
  <si>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</si>
  <si>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</si>
  <si>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</si>
  <si>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</si>
  <si>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</si>
  <si>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</si>
  <si>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</si>
  <si>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</si>
  <si>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</si>
  <si>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</si>
  <si>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</si>
  <si>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</si>
  <si>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</si>
  <si>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</si>
  <si>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</si>
  <si>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</si>
  <si>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</si>
  <si>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</si>
  <si>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</si>
  <si>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</si>
  <si>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</si>
  <si>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</si>
  <si>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</si>
  <si>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</si>
  <si>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</si>
  <si>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</si>
  <si>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</si>
  <si>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</si>
  <si>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</si>
  <si>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</si>
  <si>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</si>
  <si>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</si>
  <si>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</si>
  <si>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</si>
  <si>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</si>
  <si>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</si>
  <si>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</si>
  <si>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</si>
  <si>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</si>
  <si>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</si>
  <si>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</si>
  <si>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</si>
  <si>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</si>
  <si>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</si>
  <si>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</si>
  <si>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</si>
  <si>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</si>
  <si>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</si>
  <si>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</si>
  <si>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</si>
  <si>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</si>
  <si>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</si>
  <si>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</si>
  <si>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</si>
  <si>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</si>
  <si>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</si>
  <si>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</si>
  <si>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</si>
  <si>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</si>
  <si>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</si>
  <si>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</si>
  <si>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</si>
  <si>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</si>
  <si>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</si>
  <si>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</si>
  <si>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</si>
  <si>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</si>
  <si>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</si>
  <si>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</si>
  <si>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</si>
  <si>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</si>
  <si>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</si>
  <si>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</si>
  <si>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</si>
  <si>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</si>
  <si>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</si>
  <si>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</si>
  <si>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</si>
  <si>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</si>
  <si>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</si>
  <si>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</si>
  <si>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</si>
  <si>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</si>
  <si>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</si>
  <si>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</si>
  <si>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</si>
  <si>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</si>
  <si>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</si>
  <si>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</si>
  <si>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</si>
  <si>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</si>
  <si>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</si>
  <si>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</si>
  <si>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</si>
  <si>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</si>
  <si>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</si>
  <si>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</si>
  <si>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</si>
  <si>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</si>
  <si>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</si>
  <si>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</si>
  <si>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</si>
  <si>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</si>
  <si>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</si>
  <si>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</si>
  <si>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</si>
  <si>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</si>
  <si>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</si>
  <si>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</si>
  <si>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</si>
  <si>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</si>
  <si>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</si>
  <si>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</si>
  <si>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</si>
  <si>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</si>
  <si>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</si>
  <si>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</si>
  <si>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</si>
  <si>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</si>
  <si>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</si>
  <si>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</si>
  <si>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</si>
  <si>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</si>
  <si>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</si>
  <si>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</si>
  <si>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</si>
  <si>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</si>
  <si>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</si>
  <si>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</si>
  <si>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</si>
  <si>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</si>
  <si>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</si>
  <si>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</si>
  <si>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</si>
  <si>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</si>
  <si>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</si>
  <si>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</si>
  <si>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</si>
  <si>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</si>
  <si>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</si>
  <si>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</si>
  <si>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</si>
  <si>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</si>
  <si>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</si>
  <si>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</si>
  <si>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</si>
  <si>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</si>
  <si>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</si>
  <si>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</si>
  <si>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</si>
  <si>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</si>
  <si>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</si>
  <si>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</si>
  <si>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</si>
  <si>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</si>
  <si>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</si>
  <si>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</si>
  <si>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</si>
  <si>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</si>
  <si>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</si>
  <si>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</si>
  <si>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</si>
  <si>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</si>
  <si>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</si>
  <si>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</si>
  <si>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</si>
  <si>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</si>
  <si>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</si>
  <si>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</si>
  <si>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</si>
  <si>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</si>
  <si>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</si>
  <si>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</si>
  <si>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</si>
  <si>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</si>
  <si>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</si>
  <si>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</si>
  <si>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</si>
  <si>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</si>
  <si>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</si>
  <si>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</si>
  <si>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</si>
  <si>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</si>
  <si>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</si>
  <si>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</si>
  <si>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</si>
  <si>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</si>
  <si>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</si>
  <si>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</si>
  <si>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</si>
  <si>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</si>
  <si>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</si>
  <si>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</si>
  <si>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</si>
  <si>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</si>
  <si>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</si>
  <si>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</si>
  <si>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</si>
  <si>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</si>
  <si>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</si>
  <si>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</si>
  <si>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</si>
  <si>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</si>
  <si>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</si>
  <si>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</si>
  <si>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</si>
  <si>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</si>
  <si>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</si>
  <si>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</si>
  <si>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</si>
  <si>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</si>
  <si>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</si>
  <si>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</si>
  <si>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</si>
  <si>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</si>
  <si>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</si>
  <si>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</si>
  <si>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</si>
  <si>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</si>
  <si>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</si>
  <si>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</si>
  <si>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</si>
  <si>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</si>
  <si>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</si>
  <si>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</si>
  <si>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</si>
  <si>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</si>
  <si>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</si>
  <si>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</si>
  <si>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</si>
  <si>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</si>
  <si>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</si>
  <si>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</si>
  <si>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</si>
  <si>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</si>
  <si>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</si>
  <si>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</si>
  <si>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</si>
  <si>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</si>
  <si>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</si>
  <si>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</si>
  <si>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</si>
  <si>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</si>
  <si>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</si>
  <si>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</si>
  <si>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</si>
  <si>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</si>
  <si>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</si>
  <si>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</si>
  <si>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</si>
  <si>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</si>
  <si>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</si>
  <si>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</si>
  <si>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</si>
  <si>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</si>
  <si>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</si>
  <si>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</si>
  <si>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</si>
  <si>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</si>
  <si>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</si>
  <si>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</si>
  <si>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</si>
  <si>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</si>
  <si>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</si>
  <si>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</si>
  <si>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</si>
  <si>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</si>
  <si>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</si>
  <si>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</si>
  <si>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</si>
  <si>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</si>
  <si>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</si>
  <si>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</si>
  <si>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</si>
  <si>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</si>
  <si>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</si>
  <si>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</si>
  <si>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</si>
  <si>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</si>
  <si>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</si>
  <si>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</si>
  <si>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</si>
  <si>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</si>
  <si>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</si>
  <si>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</si>
  <si>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</si>
  <si>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</si>
  <si>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</si>
  <si>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</si>
  <si>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</si>
  <si>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</si>
  <si>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</si>
  <si>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</si>
  <si>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</si>
  <si>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</si>
  <si>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</si>
  <si>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</si>
  <si>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</si>
  <si>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</si>
  <si>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</si>
  <si>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</si>
  <si>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</si>
  <si>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</si>
  <si>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</si>
  <si>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</si>
  <si>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</si>
  <si>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</si>
  <si>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</si>
  <si>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</si>
  <si>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</si>
  <si>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</si>
  <si>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</si>
  <si>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</si>
  <si>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</si>
  <si>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</si>
  <si>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</si>
  <si>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</si>
  <si>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</si>
  <si>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</si>
  <si>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</si>
  <si>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</si>
  <si>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</si>
  <si>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</si>
  <si>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</si>
  <si>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</si>
  <si>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</si>
  <si>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</si>
  <si>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</si>
  <si>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</si>
  <si>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</si>
  <si>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</si>
  <si>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</si>
  <si>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</si>
  <si>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</si>
  <si>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</si>
  <si>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</si>
  <si>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</si>
  <si>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</si>
  <si>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</si>
  <si>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</si>
  <si>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</si>
  <si>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</si>
  <si>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</si>
  <si>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</si>
  <si>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</si>
  <si>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</si>
  <si>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</si>
  <si>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</si>
  <si>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</si>
  <si>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</si>
  <si>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</si>
  <si>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</si>
  <si>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</si>
  <si>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</si>
  <si>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</si>
  <si>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</si>
  <si>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</si>
  <si>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</si>
  <si>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</si>
  <si>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</si>
  <si>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</si>
  <si>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</si>
  <si>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</si>
  <si>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</si>
  <si>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</si>
  <si>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</si>
  <si>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</si>
  <si>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</si>
  <si>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</si>
  <si>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</si>
  <si>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</si>
  <si>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</si>
  <si>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</si>
  <si>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</si>
  <si>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</si>
  <si>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</si>
  <si>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</si>
  <si>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</si>
  <si>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</si>
  <si>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</si>
  <si>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</si>
  <si>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</si>
  <si>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</si>
  <si>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</si>
  <si>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</si>
  <si>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</si>
  <si>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</si>
  <si>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</si>
  <si>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</si>
  <si>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</si>
  <si>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</si>
  <si>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</si>
  <si>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</si>
  <si>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</si>
  <si>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</si>
  <si>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</si>
  <si>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</si>
  <si>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</si>
  <si>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</si>
  <si>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</si>
  <si>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</si>
  <si>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</si>
  <si>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</si>
  <si>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</si>
  <si>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</si>
  <si>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</si>
  <si>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</si>
  <si>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</si>
  <si>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</si>
  <si>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</si>
  <si>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</si>
  <si>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</si>
  <si>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</si>
  <si>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</si>
  <si>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</si>
  <si>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</si>
  <si>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</si>
  <si>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</si>
  <si>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</si>
  <si>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</si>
  <si>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</si>
  <si>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</si>
  <si>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</si>
  <si>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</si>
  <si>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</si>
  <si>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</si>
  <si>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</si>
  <si>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</si>
  <si>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</si>
  <si>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</si>
  <si>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</si>
  <si>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</si>
  <si>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</si>
  <si>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</si>
  <si>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</si>
  <si>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</si>
  <si>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</si>
  <si>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</si>
  <si>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</si>
  <si>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</si>
  <si>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</si>
  <si>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</si>
  <si>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</si>
  <si>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</si>
  <si>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</si>
  <si>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</si>
  <si>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</si>
  <si>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</si>
  <si>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</si>
  <si>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</si>
  <si>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</si>
  <si>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</si>
  <si>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</si>
  <si>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</si>
  <si>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</si>
  <si>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</si>
  <si>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</si>
  <si>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</si>
  <si>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</si>
  <si>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</si>
  <si>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</si>
  <si>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</si>
  <si>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</si>
  <si>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</si>
  <si>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</si>
  <si>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</si>
  <si>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</si>
  <si>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</si>
  <si>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</si>
  <si>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</si>
  <si>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</si>
  <si>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</si>
  <si>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</si>
  <si>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</si>
  <si>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</si>
  <si>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</si>
  <si>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</si>
  <si>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</si>
  <si>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</si>
  <si>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</si>
  <si>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</si>
  <si>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</si>
  <si>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</si>
  <si>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</si>
  <si>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</si>
  <si>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</si>
  <si>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</si>
  <si>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</si>
  <si>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</si>
  <si>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</si>
  <si>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</si>
  <si>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</si>
  <si>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</si>
  <si>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</si>
  <si>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</si>
  <si>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</si>
  <si>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</si>
  <si>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</si>
  <si>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</si>
  <si>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</si>
  <si>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</si>
  <si>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</si>
  <si>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</si>
  <si>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</si>
  <si>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</si>
  <si>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</si>
  <si>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</si>
  <si>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</si>
  <si>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</si>
  <si>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</si>
  <si>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</si>
  <si>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</si>
  <si>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</si>
  <si>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</si>
  <si>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</si>
  <si>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</si>
  <si>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</si>
  <si>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</si>
  <si>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</si>
  <si>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</si>
  <si>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</si>
  <si>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</si>
  <si>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</si>
  <si>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</si>
  <si>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</si>
  <si>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</si>
  <si>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</si>
  <si>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</si>
  <si>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</si>
  <si>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</si>
  <si>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</si>
  <si>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</si>
  <si>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</si>
  <si>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</si>
  <si>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</si>
  <si>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</si>
  <si>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</si>
  <si>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</si>
  <si>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</si>
  <si>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</si>
  <si>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</si>
  <si>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</si>
  <si>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</si>
  <si>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</si>
  <si>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</si>
  <si>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</si>
  <si>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</si>
  <si>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</si>
  <si>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</si>
  <si>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</si>
  <si>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</si>
  <si>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</si>
  <si>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</si>
  <si>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</si>
  <si>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</si>
  <si>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</si>
  <si>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</si>
  <si>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</si>
  <si>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</si>
  <si>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</si>
  <si>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</si>
  <si>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</si>
  <si>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</si>
  <si>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</si>
  <si>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</si>
  <si>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</si>
  <si>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</si>
  <si>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</si>
  <si>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</si>
  <si>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</si>
  <si>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</si>
  <si>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</si>
  <si>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</si>
  <si>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</si>
  <si>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</si>
  <si>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</si>
  <si>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</si>
  <si>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</si>
  <si>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</si>
  <si>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</si>
  <si>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</si>
  <si>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</si>
  <si>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</si>
  <si>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</si>
  <si>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</si>
  <si>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</si>
  <si>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</si>
  <si>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</si>
  <si>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</si>
  <si>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</si>
  <si>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</si>
  <si>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</si>
  <si>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</si>
  <si>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</si>
  <si>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</si>
  <si>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</si>
  <si>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</si>
  <si>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</si>
  <si>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</si>
  <si>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</si>
  <si>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</si>
  <si>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</si>
  <si>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</si>
  <si>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</si>
  <si>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</si>
  <si>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</si>
  <si>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</si>
  <si>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</si>
  <si>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</si>
  <si>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</si>
  <si>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</si>
  <si>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</si>
  <si>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</si>
  <si>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</si>
  <si>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</si>
  <si>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</si>
  <si>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</si>
  <si>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</si>
  <si>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</si>
  <si>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</si>
  <si>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</si>
  <si>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</si>
  <si>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</si>
  <si>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</si>
  <si>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</si>
  <si>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</si>
  <si>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</si>
  <si>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</si>
  <si>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</si>
  <si>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</si>
  <si>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</si>
  <si>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</si>
  <si>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</si>
  <si>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</si>
  <si>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</si>
  <si>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</si>
  <si>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</si>
  <si>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</si>
  <si>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</si>
  <si>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</si>
  <si>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</si>
  <si>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</si>
  <si>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</si>
  <si>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</si>
  <si>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</si>
  <si>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</si>
  <si>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</si>
  <si>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</si>
  <si>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</si>
  <si>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</si>
  <si>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</si>
  <si>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</si>
  <si>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</si>
  <si>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</si>
  <si>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</si>
  <si>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</si>
  <si>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</si>
  <si>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</si>
  <si>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</si>
  <si>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</si>
  <si>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</si>
  <si>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</si>
  <si>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</si>
  <si>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</si>
  <si>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</si>
  <si>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</si>
  <si>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</si>
  <si>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</si>
  <si>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</si>
  <si>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</si>
  <si>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</si>
  <si>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</si>
  <si>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</si>
  <si>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</si>
  <si>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</si>
  <si>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</si>
  <si>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</si>
  <si>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</si>
  <si>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</si>
  <si>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</si>
  <si>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</si>
  <si>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</si>
  <si>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</si>
  <si>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</si>
  <si>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</si>
  <si>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</si>
  <si>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</si>
  <si>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</si>
  <si>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</si>
  <si>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</si>
  <si>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</si>
  <si>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</si>
  <si>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</si>
  <si>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</si>
  <si>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</si>
  <si>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</si>
  <si>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</si>
  <si>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</si>
  <si>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</si>
  <si>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</si>
  <si>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</si>
  <si>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</si>
  <si>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</si>
  <si>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</si>
  <si>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</si>
  <si>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</si>
  <si>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</si>
  <si>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</si>
  <si>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</si>
  <si>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</si>
  <si>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</si>
  <si>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</si>
  <si>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</si>
  <si>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</si>
  <si>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</si>
  <si>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</si>
  <si>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</si>
  <si>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</si>
  <si>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</si>
  <si>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</si>
  <si>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</si>
  <si>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</si>
  <si>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</si>
  <si>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</si>
  <si>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</si>
  <si>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</si>
  <si>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</si>
  <si>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</si>
  <si>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</si>
  <si>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</si>
  <si>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</si>
  <si>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</si>
  <si>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</si>
  <si>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</si>
  <si>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</si>
  <si>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</si>
  <si>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</si>
  <si>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</si>
  <si>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</si>
  <si>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</si>
  <si>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</si>
  <si>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</si>
  <si>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</si>
  <si>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</si>
  <si>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</si>
  <si>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</si>
  <si>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</si>
  <si>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</si>
  <si>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</si>
  <si>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</si>
  <si>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</si>
  <si>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</si>
  <si>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</si>
  <si>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</si>
  <si>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</si>
  <si>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</si>
  <si>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</si>
  <si>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</si>
  <si>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</si>
  <si>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</si>
  <si>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</si>
  <si>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</si>
  <si>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</si>
  <si>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</si>
  <si>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</si>
  <si>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</si>
  <si>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</si>
  <si>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</si>
  <si>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</si>
  <si>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</si>
  <si>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</si>
  <si>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</si>
  <si>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</si>
  <si>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</si>
  <si>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</si>
  <si>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</si>
  <si>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</si>
  <si>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</si>
  <si>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</si>
  <si>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</si>
  <si>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</si>
  <si>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</si>
  <si>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</si>
  <si>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</si>
  <si>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</si>
  <si>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</si>
  <si>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</si>
  <si>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</si>
  <si>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</si>
  <si>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</si>
  <si>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</si>
  <si>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</si>
  <si>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</si>
  <si>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</si>
  <si>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</si>
  <si>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</si>
  <si>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</si>
  <si>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</si>
  <si>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</si>
  <si>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</si>
  <si>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</si>
  <si>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</si>
  <si>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</si>
  <si>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</si>
  <si>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</si>
  <si>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</si>
  <si>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</si>
  <si>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</si>
  <si>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</si>
  <si>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</si>
  <si>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</si>
  <si>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</si>
  <si>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</si>
  <si>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</si>
  <si>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</si>
  <si>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</si>
  <si>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</si>
  <si>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</si>
  <si>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</si>
  <si>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</si>
  <si>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</si>
  <si>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</si>
  <si>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</si>
  <si>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</si>
  <si>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</si>
  <si>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</si>
  <si>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</si>
  <si>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</si>
  <si>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</si>
  <si>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</si>
  <si>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</si>
  <si>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</si>
  <si>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</si>
  <si>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</si>
  <si>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</si>
  <si>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</si>
  <si>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</si>
  <si>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</si>
  <si>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</si>
  <si>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</si>
  <si>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</si>
  <si>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</si>
  <si>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</si>
  <si>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</si>
  <si>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</si>
  <si>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</si>
  <si>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</si>
  <si>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</si>
  <si>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</si>
  <si>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</si>
  <si>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</si>
  <si>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</si>
  <si>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</si>
  <si>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</si>
  <si>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</si>
  <si>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</si>
  <si>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</si>
  <si>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</si>
  <si>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</si>
  <si>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</si>
  <si>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</si>
  <si>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</si>
  <si>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</si>
  <si>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</si>
  <si>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</si>
  <si>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</si>
  <si>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</si>
  <si>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</si>
  <si>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</si>
  <si>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</si>
  <si>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</si>
  <si>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</si>
  <si>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</si>
  <si>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</si>
  <si>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</si>
  <si>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</si>
  <si>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</si>
  <si>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</si>
  <si>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</si>
  <si>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</si>
  <si>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</si>
  <si>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</si>
  <si>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</si>
  <si>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</si>
  <si>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</si>
  <si>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</si>
  <si>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</si>
  <si>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</si>
  <si>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</si>
  <si>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</si>
  <si>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</si>
  <si>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</si>
  <si>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</si>
  <si>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</si>
  <si>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</si>
  <si>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</si>
  <si>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</si>
  <si>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</si>
  <si>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</si>
  <si>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</si>
  <si>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</si>
  <si>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</si>
  <si>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</si>
  <si>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</si>
  <si>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</si>
  <si>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</si>
  <si>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</si>
  <si>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</si>
  <si>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</si>
  <si>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</si>
  <si>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</si>
  <si>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</si>
  <si>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</si>
  <si>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</si>
  <si>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</si>
  <si>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</si>
  <si>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</si>
  <si>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</si>
  <si>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</si>
  <si>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</si>
  <si>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</si>
  <si>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</si>
  <si>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</si>
  <si>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</si>
  <si>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</si>
  <si>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</si>
  <si>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</si>
  <si>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</si>
  <si>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</si>
  <si>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</si>
  <si>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</si>
  <si>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</si>
  <si>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</si>
  <si>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</si>
  <si>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</si>
  <si>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</si>
  <si>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</si>
  <si>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</si>
  <si>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</si>
  <si>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</si>
  <si>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</si>
  <si>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</si>
  <si>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</si>
  <si>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</si>
  <si>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</si>
  <si>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</si>
  <si>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</si>
  <si>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</si>
  <si>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</si>
  <si>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</si>
  <si>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</si>
  <si>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</si>
  <si>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</si>
  <si>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</si>
  <si>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</si>
  <si>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</si>
  <si>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</si>
  <si>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</si>
  <si>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</si>
  <si>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</si>
  <si>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</si>
  <si>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</si>
  <si>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</si>
  <si>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</si>
  <si>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</si>
  <si>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</si>
  <si>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</si>
  <si>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</si>
  <si>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</si>
  <si>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</si>
  <si>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</si>
  <si>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</si>
  <si>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</si>
  <si>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</si>
  <si>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</si>
  <si>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</si>
  <si>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</si>
  <si>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</si>
  <si>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</si>
  <si>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</si>
  <si>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</si>
  <si>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</si>
  <si>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</si>
  <si>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</si>
  <si>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</si>
  <si>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</si>
  <si>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</si>
  <si>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</si>
  <si>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</si>
  <si>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</si>
  <si>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</si>
  <si>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</si>
  <si>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</si>
  <si>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</si>
  <si>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</si>
  <si>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</si>
  <si>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</si>
  <si>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</si>
  <si>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</si>
  <si>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</si>
  <si>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</si>
  <si>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</si>
  <si>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</si>
  <si>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</si>
  <si>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</si>
  <si>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</si>
  <si>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</si>
  <si>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</si>
  <si>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</si>
  <si>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</si>
  <si>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</si>
  <si>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</si>
  <si>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</si>
  <si>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</si>
  <si>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</si>
  <si>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</si>
  <si>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</si>
  <si>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</si>
  <si>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</si>
  <si>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</si>
  <si>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</si>
  <si>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</si>
  <si>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</si>
  <si>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</si>
  <si>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</si>
  <si>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</si>
  <si>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</si>
  <si>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</si>
  <si>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</si>
  <si>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</si>
  <si>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</si>
  <si>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</si>
  <si>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</si>
  <si>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</si>
  <si>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</si>
  <si>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</si>
  <si>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</si>
  <si>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</si>
  <si>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</si>
  <si>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</si>
  <si>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</si>
  <si>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</si>
  <si>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</si>
  <si>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</si>
  <si>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</si>
  <si>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</si>
  <si>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</si>
  <si>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</si>
  <si>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</si>
  <si>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</si>
  <si>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</si>
  <si>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</si>
  <si>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</si>
  <si>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</si>
  <si>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</si>
  <si>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</si>
  <si>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</si>
  <si>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</si>
  <si>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</si>
  <si>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</si>
  <si>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</si>
  <si>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</si>
  <si>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</si>
  <si>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</si>
  <si>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</si>
  <si>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</si>
  <si>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</si>
  <si>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</si>
  <si>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</si>
  <si>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</si>
  <si>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</si>
  <si>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</si>
  <si>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</si>
  <si>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</si>
  <si>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</si>
  <si>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</si>
  <si>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</si>
  <si>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</si>
  <si>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</si>
  <si>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</si>
  <si>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</si>
  <si>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</si>
  <si>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</si>
  <si>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</si>
  <si>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</si>
  <si>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</si>
  <si>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</si>
  <si>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</si>
  <si>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</si>
  <si>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</si>
  <si>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</si>
  <si>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</si>
  <si>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</si>
  <si>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</si>
  <si>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</si>
  <si>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</si>
  <si>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</si>
  <si>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</si>
  <si>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</si>
  <si>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</si>
  <si>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</si>
  <si>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</si>
  <si>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</si>
  <si>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</si>
  <si>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</si>
  <si>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</si>
  <si>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</si>
  <si>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</si>
  <si>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</si>
  <si>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</si>
  <si>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</si>
  <si>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</si>
  <si>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</si>
  <si>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</si>
  <si>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</si>
  <si>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</si>
  <si>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</si>
  <si>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</si>
  <si>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</si>
  <si>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</si>
  <si>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</si>
  <si>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</si>
  <si>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</si>
  <si>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</si>
  <si>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</si>
  <si>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</si>
  <si>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</si>
  <si>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</si>
  <si>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</si>
  <si>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</si>
  <si>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</si>
  <si>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</si>
  <si>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</si>
  <si>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</si>
  <si>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</si>
  <si>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</si>
  <si>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</si>
  <si>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</si>
  <si>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</si>
  <si>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</si>
  <si>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</si>
  <si>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</si>
  <si>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</si>
  <si>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</si>
  <si>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</si>
  <si>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</si>
  <si>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</si>
  <si>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</si>
  <si>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</si>
  <si>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</si>
  <si>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</si>
  <si>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</si>
  <si>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</si>
  <si>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</si>
  <si>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</si>
  <si>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</si>
  <si>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</si>
  <si>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</si>
  <si>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</si>
  <si>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</si>
  <si>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</si>
  <si>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</si>
  <si>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</si>
  <si>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</si>
  <si>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</si>
  <si>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</si>
  <si>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</si>
  <si>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</si>
  <si>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</si>
  <si>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</si>
  <si>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</si>
  <si>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</si>
  <si>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</si>
  <si>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</si>
  <si>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</si>
  <si>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</si>
  <si>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</si>
  <si>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</si>
  <si>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</si>
  <si>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</si>
  <si>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</si>
  <si>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</si>
  <si>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</si>
  <si>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</si>
  <si>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</si>
  <si>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</si>
  <si>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</si>
  <si>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</si>
  <si>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</si>
  <si>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</si>
  <si>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</si>
  <si>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</si>
  <si>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</si>
  <si>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</si>
  <si>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</si>
  <si>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</si>
  <si>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</si>
  <si>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</si>
  <si>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</si>
  <si>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</si>
  <si>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</si>
  <si>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</si>
  <si>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</si>
  <si>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</si>
  <si>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</si>
  <si>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</si>
  <si>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</si>
  <si>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</si>
  <si>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</si>
  <si>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</si>
  <si>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</si>
  <si>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</si>
  <si>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</si>
  <si>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</si>
  <si>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</si>
  <si>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</si>
  <si>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</si>
  <si>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</si>
  <si>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</si>
  <si>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</si>
  <si>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</si>
  <si>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</si>
  <si>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</si>
  <si>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</si>
  <si>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</si>
  <si>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</si>
  <si>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</si>
  <si>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</si>
  <si>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</si>
  <si>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</si>
  <si>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</si>
  <si>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</si>
  <si>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</si>
  <si>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</si>
  <si>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</si>
  <si>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</si>
  <si>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</si>
  <si>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</si>
  <si>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</si>
  <si>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</si>
  <si>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</si>
  <si>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</si>
  <si>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</si>
  <si>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</si>
  <si>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</si>
  <si>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</si>
  <si>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</si>
  <si>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</si>
  <si>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</si>
  <si>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</si>
  <si>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</si>
  <si>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</si>
  <si>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</si>
  <si>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</si>
  <si>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</si>
  <si>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</si>
  <si>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</si>
  <si>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</si>
  <si>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</si>
  <si>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</si>
  <si>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</si>
  <si>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</si>
  <si>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</si>
  <si>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</si>
  <si>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</si>
  <si>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</si>
  <si>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</si>
  <si>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</si>
  <si>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</si>
  <si>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</si>
  <si>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</si>
  <si>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</si>
  <si>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</si>
  <si>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</si>
  <si>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</si>
  <si>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</si>
  <si>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</si>
  <si>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</si>
  <si>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</si>
  <si>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</si>
  <si>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</si>
  <si>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</si>
  <si>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</si>
  <si>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</si>
  <si>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</si>
  <si>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</si>
  <si>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</si>
  <si>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</si>
  <si>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</si>
  <si>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</si>
  <si>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</si>
  <si>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</si>
  <si>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</si>
  <si>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</si>
  <si>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</si>
  <si>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</si>
  <si>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</si>
  <si>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</si>
  <si>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</si>
  <si>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</si>
  <si>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</si>
  <si>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</si>
  <si>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</si>
  <si>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</si>
  <si>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</si>
  <si>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</si>
  <si>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</si>
  <si>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</si>
  <si>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</si>
  <si>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</si>
  <si>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</si>
  <si>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</si>
  <si>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</si>
  <si>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</si>
  <si>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</si>
  <si>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</si>
  <si>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</si>
  <si>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</si>
  <si>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</si>
  <si>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</si>
  <si>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</si>
  <si>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</si>
  <si>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</si>
  <si>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</si>
  <si>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</si>
  <si>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</si>
  <si>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</si>
  <si>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</si>
  <si>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</si>
  <si>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</si>
  <si>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</si>
  <si>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</si>
  <si>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</si>
  <si>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</si>
  <si>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</si>
  <si>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</si>
  <si>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</si>
  <si>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</si>
  <si>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</si>
  <si>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</si>
  <si>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</si>
  <si>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</si>
  <si>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</si>
  <si>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</si>
  <si>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</si>
  <si>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</si>
  <si>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</si>
  <si>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</si>
  <si>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</si>
  <si>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</si>
  <si>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</si>
  <si>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</si>
  <si>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</si>
  <si>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</si>
  <si>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</si>
  <si>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</si>
  <si>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</si>
  <si>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</si>
  <si>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</si>
  <si>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</si>
  <si>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</si>
  <si>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</si>
  <si>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</si>
  <si>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</si>
  <si>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</si>
  <si>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</si>
  <si>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</si>
  <si>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</si>
  <si>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</si>
  <si>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</si>
  <si>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</si>
  <si>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</si>
  <si>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</si>
  <si>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</si>
  <si>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</si>
  <si>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</si>
  <si>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</si>
  <si>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</si>
  <si>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</si>
  <si>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</si>
  <si>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</si>
  <si>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</si>
  <si>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</si>
  <si>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</si>
  <si>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</si>
  <si>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</si>
  <si>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</si>
  <si>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</si>
  <si>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</si>
  <si>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</si>
  <si>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</si>
  <si>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</si>
  <si>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</si>
  <si>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</si>
  <si>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</si>
  <si>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</si>
  <si>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</si>
  <si>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</si>
  <si>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</si>
  <si>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</si>
  <si>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</si>
  <si>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</si>
  <si>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</si>
  <si>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</si>
  <si>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</si>
  <si>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</si>
  <si>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</si>
  <si>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</si>
  <si>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</si>
  <si>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</si>
  <si>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</si>
  <si>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</si>
  <si>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</si>
  <si>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</si>
  <si>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</si>
  <si>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</si>
  <si>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</si>
  <si>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</si>
  <si>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</si>
  <si>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</si>
  <si>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</si>
  <si>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</si>
  <si>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</si>
  <si>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</si>
  <si>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</si>
  <si>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</si>
  <si>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</si>
  <si>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</si>
  <si>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</si>
  <si>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</si>
  <si>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</si>
  <si>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</si>
  <si>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</si>
  <si>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</si>
  <si>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</si>
  <si>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</si>
  <si>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</si>
  <si>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</si>
  <si>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</si>
  <si>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</si>
  <si>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</si>
  <si>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</si>
  <si>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</si>
  <si>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</si>
  <si>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</si>
  <si>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</si>
  <si>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</si>
  <si>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</si>
  <si>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</si>
  <si>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</si>
  <si>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</si>
  <si>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</si>
  <si>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</si>
  <si>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</si>
  <si>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</si>
  <si>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</si>
  <si>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</si>
  <si>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</si>
  <si>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</si>
  <si>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</si>
  <si>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</si>
  <si>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</si>
  <si>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</si>
  <si>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</si>
  <si>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</si>
  <si>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</si>
  <si>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</si>
  <si>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</si>
  <si>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</si>
  <si>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</si>
  <si>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</si>
  <si>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</si>
  <si>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</si>
  <si>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</si>
  <si>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</si>
  <si>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</si>
  <si>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</si>
  <si>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</si>
  <si>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</si>
  <si>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</si>
  <si>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</si>
  <si>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</si>
  <si>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</si>
  <si>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</si>
  <si>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</si>
  <si>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</si>
  <si>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</si>
  <si>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</si>
  <si>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</si>
  <si>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</si>
  <si>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</si>
  <si>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</si>
  <si>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</si>
  <si>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</si>
  <si>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</si>
  <si>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</si>
  <si>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</si>
  <si>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</si>
  <si>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</si>
  <si>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</si>
  <si>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</si>
  <si>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</si>
  <si>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</si>
  <si>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</si>
  <si>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</si>
  <si>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</si>
  <si>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</si>
  <si>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</si>
  <si>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</si>
  <si>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</si>
  <si>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</si>
  <si>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</si>
  <si>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</si>
  <si>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</si>
  <si>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</si>
  <si>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</si>
  <si>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</si>
  <si>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</si>
  <si>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</si>
  <si>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</si>
  <si>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</si>
  <si>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</si>
  <si>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</si>
  <si>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</si>
  <si>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</si>
  <si>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</si>
  <si>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</si>
  <si>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</si>
  <si>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</si>
  <si>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</si>
  <si>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</si>
  <si>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</si>
  <si>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</si>
  <si>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</si>
  <si>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</si>
  <si>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</si>
  <si>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</si>
  <si>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</si>
  <si>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</si>
  <si>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</si>
  <si>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</si>
  <si>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</si>
  <si>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</si>
  <si>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</si>
  <si>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</si>
  <si>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</si>
  <si>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</si>
  <si>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</si>
  <si>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</si>
  <si>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</si>
  <si>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</si>
  <si>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</si>
  <si>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</si>
  <si>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</si>
  <si>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</si>
  <si>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</si>
  <si>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</si>
  <si>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</si>
  <si>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</si>
  <si>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</si>
  <si>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</si>
  <si>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</si>
  <si>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</si>
  <si>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</si>
  <si>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</si>
  <si>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</si>
  <si>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</si>
  <si>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</si>
  <si>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</si>
  <si>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</si>
  <si>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</si>
  <si>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</si>
  <si>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</si>
  <si>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</si>
  <si>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</si>
  <si>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</si>
  <si>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</si>
  <si>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</si>
  <si>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</si>
  <si>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</si>
  <si>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</si>
  <si>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</si>
  <si>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</si>
  <si>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</si>
  <si>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</si>
  <si>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</si>
  <si>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</si>
  <si>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</si>
  <si>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</si>
  <si>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</si>
  <si>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</si>
  <si>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</si>
  <si>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</si>
  <si>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</si>
  <si>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</si>
  <si>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</si>
  <si>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</si>
  <si>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</si>
  <si>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</si>
  <si>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</si>
  <si>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</si>
  <si>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</si>
  <si>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</si>
  <si>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</si>
  <si>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</si>
  <si>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</si>
  <si>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</si>
  <si>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</si>
  <si>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</si>
  <si>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</si>
  <si>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</si>
  <si>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</si>
  <si>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</si>
  <si>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</si>
  <si>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</si>
  <si>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</si>
  <si>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</si>
  <si>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</si>
  <si>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</si>
  <si>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</si>
  <si>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</si>
  <si>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</si>
  <si>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</si>
  <si>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</si>
  <si>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</si>
  <si>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</si>
  <si>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</si>
  <si>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</si>
  <si>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</si>
  <si>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</si>
  <si>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</si>
  <si>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</si>
  <si>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</si>
  <si>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</si>
  <si>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</si>
  <si>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</si>
  <si>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</si>
  <si>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</si>
  <si>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</si>
  <si>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</si>
  <si>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</si>
  <si>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</si>
  <si>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</si>
  <si>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</si>
  <si>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</si>
  <si>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</si>
  <si>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</si>
  <si>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</si>
  <si>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</si>
  <si>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</si>
  <si>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</si>
  <si>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</si>
  <si>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</si>
  <si>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</si>
  <si>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</si>
  <si>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</si>
  <si>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</si>
  <si>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</si>
  <si>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</si>
  <si>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</si>
  <si>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</si>
  <si>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</si>
  <si>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</si>
  <si>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</si>
  <si>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</si>
  <si>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</si>
  <si>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</si>
  <si>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</si>
  <si>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</si>
  <si>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</si>
  <si>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</si>
  <si>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</si>
  <si>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</si>
  <si>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</si>
  <si>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</si>
  <si>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</si>
  <si>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</si>
  <si>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</si>
  <si>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</si>
  <si>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</si>
  <si>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</si>
  <si>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</si>
  <si>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</si>
  <si>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</si>
  <si>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</si>
  <si>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</si>
  <si>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</si>
  <si>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</si>
  <si>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</si>
  <si>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</si>
  <si>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</si>
  <si>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</si>
  <si>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</si>
  <si>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</si>
  <si>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</si>
  <si>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</si>
  <si>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</si>
  <si>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</si>
  <si>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</si>
  <si>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</si>
  <si>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</si>
  <si>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</si>
  <si>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</si>
  <si>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</si>
  <si>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</si>
  <si>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</si>
  <si>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</si>
  <si>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</si>
  <si>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</si>
  <si>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</si>
  <si>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</si>
  <si>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</si>
  <si>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</si>
  <si>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</si>
  <si>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</si>
  <si>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</si>
  <si>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</si>
  <si>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</si>
  <si>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</si>
  <si>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</si>
  <si>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</si>
  <si>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</si>
  <si>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</si>
  <si>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</si>
  <si>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</si>
  <si>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</si>
  <si>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</si>
  <si>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</si>
  <si>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</si>
  <si>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</si>
  <si>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</si>
  <si>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</si>
  <si>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</si>
  <si>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</si>
  <si>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</si>
  <si>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</si>
  <si>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</si>
  <si>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</si>
  <si>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</si>
  <si>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</si>
  <si>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</si>
  <si>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</si>
  <si>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</si>
  <si>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</si>
  <si>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</si>
  <si>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</si>
  <si>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</si>
  <si>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</si>
  <si>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</si>
  <si>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</si>
  <si>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</si>
  <si>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</si>
  <si>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</si>
  <si>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</si>
  <si>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</si>
  <si>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</si>
  <si>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</si>
  <si>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</si>
  <si>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</si>
  <si>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</si>
  <si>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</si>
  <si>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</si>
  <si>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</si>
  <si>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</si>
  <si>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</si>
  <si>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</si>
  <si>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</si>
  <si>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</si>
  <si>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</si>
  <si>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</si>
  <si>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</si>
  <si>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</si>
  <si>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</si>
  <si>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</si>
  <si>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</si>
  <si>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</si>
  <si>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</si>
  <si>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</si>
  <si>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</si>
  <si>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</si>
  <si>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</si>
  <si>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</si>
  <si>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</si>
  <si>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</si>
  <si>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</si>
  <si>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</si>
  <si>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</si>
  <si>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</si>
  <si>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</si>
  <si>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</si>
  <si>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</si>
  <si>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</si>
  <si>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</si>
  <si>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</si>
  <si>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</si>
  <si>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</si>
  <si>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</si>
  <si>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</si>
  <si>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</si>
  <si>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</si>
  <si>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</si>
  <si>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</si>
  <si>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</si>
  <si>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</si>
  <si>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</si>
  <si>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</si>
  <si>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</si>
  <si>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</si>
  <si>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</si>
  <si>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</si>
  <si>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</si>
  <si>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</si>
  <si>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</si>
  <si>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</si>
  <si>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</si>
  <si>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</si>
  <si>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</si>
  <si>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</si>
  <si>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</si>
  <si>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</si>
  <si>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</si>
  <si>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</si>
  <si>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</si>
  <si>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</si>
  <si>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</si>
  <si>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</si>
  <si>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</si>
  <si>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</si>
  <si>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</si>
  <si>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</si>
  <si>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</si>
  <si>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</si>
  <si>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</si>
  <si>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</si>
  <si>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</si>
  <si>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</si>
  <si>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</si>
  <si>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</si>
  <si>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</si>
  <si>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</si>
  <si>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</si>
  <si>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</si>
  <si>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</si>
  <si>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</si>
  <si>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</si>
  <si>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</si>
  <si>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</si>
  <si>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</si>
  <si>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</si>
  <si>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</si>
  <si>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</si>
  <si>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</si>
  <si>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</si>
  <si>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</si>
  <si>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</si>
  <si>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</si>
  <si>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</si>
  <si>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</si>
  <si>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</si>
  <si>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</si>
  <si>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</si>
  <si>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</si>
  <si>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</si>
  <si>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</si>
  <si>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</si>
  <si>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</si>
  <si>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</si>
  <si>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</si>
  <si>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</si>
  <si>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</si>
  <si>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</si>
  <si>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</si>
  <si>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</si>
  <si>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</si>
  <si>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</si>
  <si>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</si>
  <si>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</si>
  <si>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</si>
  <si>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</si>
  <si>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</si>
  <si>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</si>
  <si>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</si>
  <si>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</si>
  <si>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</si>
  <si>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</si>
  <si>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</si>
  <si>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</si>
  <si>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</si>
  <si>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</si>
  <si>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</si>
  <si>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</si>
  <si>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</si>
  <si>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</si>
  <si>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</si>
  <si>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</si>
  <si>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</si>
  <si>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</si>
  <si>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</si>
  <si>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</si>
  <si>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</si>
  <si>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</si>
  <si>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</si>
  <si>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</si>
  <si>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</si>
  <si>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</si>
  <si>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</si>
  <si>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</si>
  <si>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</si>
  <si>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</si>
  <si>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</si>
  <si>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</si>
  <si>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</si>
  <si>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</si>
  <si>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</si>
  <si>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</si>
  <si>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</si>
  <si>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</si>
  <si>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</si>
  <si>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</si>
  <si>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</si>
  <si>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</si>
  <si>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</si>
  <si>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</si>
  <si>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</si>
  <si>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</si>
  <si>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</si>
  <si>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</si>
  <si>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</si>
  <si>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</si>
  <si>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</si>
  <si>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</si>
  <si>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</si>
  <si>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</si>
  <si>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</si>
  <si>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</si>
  <si>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</si>
  <si>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</si>
  <si>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</si>
  <si>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</si>
  <si>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</si>
  <si>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</si>
  <si>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</si>
  <si>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</si>
  <si>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</si>
  <si>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</si>
  <si>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</si>
  <si>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</si>
  <si>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</si>
  <si>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</si>
  <si>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</si>
  <si>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</si>
  <si>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</si>
  <si>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</si>
  <si>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</si>
  <si>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</si>
  <si>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</si>
  <si>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</si>
  <si>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</si>
  <si>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</si>
  <si>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</si>
  <si>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</si>
  <si>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</si>
  <si>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</si>
  <si>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</si>
  <si>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</si>
  <si>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</si>
  <si>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</si>
  <si>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</si>
  <si>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</si>
  <si>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</si>
  <si>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</si>
  <si>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</si>
  <si>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</si>
  <si>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</si>
  <si>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</si>
  <si>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</si>
  <si>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</si>
  <si>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</si>
  <si>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</si>
  <si>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</si>
  <si>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</si>
  <si>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</si>
  <si>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</si>
  <si>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</si>
  <si>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</si>
  <si>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</si>
  <si>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</si>
  <si>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</si>
  <si>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</si>
  <si>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</si>
  <si>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</si>
  <si>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</si>
  <si>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</si>
  <si>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</si>
  <si>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</si>
  <si>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</si>
  <si>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</si>
  <si>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</si>
  <si>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</si>
  <si>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</si>
  <si>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</si>
  <si>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</si>
  <si>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</si>
  <si>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</si>
  <si>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</si>
  <si>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</si>
  <si>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</si>
  <si>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</si>
  <si>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</si>
  <si>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</si>
  <si>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</si>
  <si>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</si>
  <si>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</si>
  <si>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</si>
  <si>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</si>
  <si>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</si>
  <si>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</si>
  <si>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</si>
  <si>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</si>
  <si>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</si>
  <si>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</si>
  <si>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</si>
  <si>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</si>
  <si>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</si>
  <si>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</si>
  <si>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</si>
  <si>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</si>
  <si>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</si>
  <si>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</si>
  <si>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</si>
  <si>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</si>
  <si>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</si>
  <si>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</si>
  <si>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</si>
  <si>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</si>
  <si>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</si>
  <si>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</si>
  <si>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</si>
  <si>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</si>
  <si>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</si>
  <si>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</si>
  <si>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</si>
  <si>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</si>
  <si>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</si>
  <si>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</si>
  <si>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</si>
  <si>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</si>
  <si>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</si>
  <si>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</si>
  <si>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</si>
  <si>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</si>
  <si>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</si>
  <si>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</si>
  <si>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</si>
  <si>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</si>
  <si>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</si>
  <si>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</si>
  <si>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</si>
  <si>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</si>
  <si>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</si>
  <si>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</si>
  <si>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</si>
  <si>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</si>
  <si>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</si>
  <si>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</si>
  <si>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</si>
  <si>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</si>
  <si>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</si>
  <si>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</si>
  <si>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</si>
  <si>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</si>
  <si>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</si>
  <si>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</si>
  <si>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</si>
  <si>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</si>
  <si>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</si>
  <si>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</si>
  <si>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</si>
  <si>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</si>
  <si>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</si>
  <si>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</si>
  <si>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</si>
  <si>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</si>
  <si>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</si>
  <si>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</si>
  <si>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</si>
  <si>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</si>
  <si>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</si>
  <si>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</si>
  <si>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</si>
  <si>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</si>
  <si>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</si>
  <si>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</si>
  <si>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</si>
  <si>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</si>
  <si>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</si>
  <si>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</si>
  <si>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</si>
  <si>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</si>
  <si>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</si>
  <si>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</si>
  <si>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</si>
  <si>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</si>
  <si>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</si>
  <si>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</si>
  <si>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</si>
  <si>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</si>
  <si>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</si>
  <si>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</si>
  <si>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</si>
  <si>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</si>
  <si>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</si>
  <si>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</si>
  <si>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</si>
  <si>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</si>
  <si>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</si>
  <si>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</si>
  <si>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</si>
  <si>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</si>
  <si>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</si>
  <si>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</si>
  <si>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</si>
  <si>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</si>
  <si>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</si>
  <si>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</si>
  <si>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</si>
  <si>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</si>
  <si>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</si>
  <si>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</si>
  <si>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</si>
  <si>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</si>
  <si>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</si>
  <si>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</si>
  <si>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</si>
  <si>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</si>
  <si>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</si>
  <si>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</si>
  <si>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</si>
  <si>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</si>
  <si>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</si>
  <si>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</si>
  <si>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</si>
  <si>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</si>
  <si>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</si>
  <si>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</si>
  <si>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</si>
  <si>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</si>
  <si>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</si>
  <si>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</si>
  <si>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</si>
  <si>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</si>
  <si>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</si>
  <si>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</si>
  <si>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</si>
  <si>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</si>
  <si>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</si>
  <si>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</si>
  <si>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</si>
  <si>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</si>
  <si>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</si>
  <si>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</si>
  <si>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</si>
  <si>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</si>
  <si>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</si>
  <si>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</si>
  <si>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</si>
  <si>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</si>
  <si>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</si>
  <si>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</si>
  <si>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</si>
  <si>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</si>
  <si>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</si>
  <si>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</si>
  <si>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</si>
  <si>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</si>
  <si>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</si>
  <si>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</si>
  <si>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</si>
  <si>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</si>
  <si>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</si>
  <si>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</si>
  <si>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</si>
  <si>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</si>
  <si>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</si>
  <si>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</si>
  <si>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</si>
  <si>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</si>
  <si>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</si>
  <si>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</si>
  <si>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</si>
  <si>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</si>
  <si>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</si>
  <si>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</si>
  <si>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</si>
  <si>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</si>
  <si>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</si>
  <si>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</si>
  <si>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</si>
  <si>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</si>
  <si>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</si>
  <si>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</si>
  <si>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</si>
  <si>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</si>
  <si>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</si>
  <si>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</si>
  <si>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</si>
  <si>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</si>
  <si>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</si>
  <si>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</si>
  <si>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</si>
  <si>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</si>
  <si>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</si>
  <si>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</si>
  <si>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</si>
  <si>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</si>
  <si>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</si>
  <si>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</si>
  <si>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</si>
  <si>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</si>
  <si>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</si>
  <si>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</si>
  <si>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</si>
  <si>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</si>
  <si>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</si>
  <si>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</si>
  <si>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</si>
  <si>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</si>
  <si>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</si>
  <si>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</si>
  <si>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</si>
  <si>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</si>
  <si>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</si>
  <si>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</si>
  <si>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</si>
  <si>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</si>
  <si>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</si>
  <si>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</si>
  <si>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</si>
  <si>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</si>
  <si>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</si>
  <si>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</si>
  <si>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</si>
  <si>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</si>
  <si>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</si>
  <si>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</si>
  <si>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</si>
  <si>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</si>
  <si>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</si>
  <si>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</si>
  <si>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</si>
  <si>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</si>
  <si>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</si>
  <si>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</si>
  <si>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</si>
  <si>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</si>
  <si>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</si>
  <si>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</si>
  <si>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</si>
  <si>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</si>
  <si>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</si>
  <si>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</si>
  <si>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</si>
  <si>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</si>
  <si>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</si>
  <si>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</si>
  <si>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</si>
  <si>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</si>
  <si>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</si>
  <si>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</si>
  <si>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</si>
  <si>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</si>
  <si>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</si>
  <si>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</si>
  <si>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</si>
  <si>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</si>
  <si>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</si>
  <si>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</si>
  <si>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</si>
  <si>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</si>
  <si>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</si>
  <si>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</si>
  <si>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</si>
  <si>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</si>
  <si>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</si>
  <si>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</si>
  <si>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</si>
  <si>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</si>
  <si>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</si>
  <si>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</si>
  <si>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</si>
  <si>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</si>
  <si>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</si>
  <si>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</si>
  <si>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</si>
  <si>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</si>
  <si>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</si>
  <si>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</si>
  <si>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</si>
  <si>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</si>
  <si>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</si>
  <si>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</si>
  <si>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</si>
  <si>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</si>
  <si>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</si>
  <si>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</si>
  <si>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</si>
  <si>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</si>
  <si>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</si>
  <si>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</si>
  <si>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</si>
  <si>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</si>
  <si>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</si>
  <si>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</si>
  <si>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</si>
  <si>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</si>
  <si>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</si>
  <si>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</si>
  <si>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</si>
  <si>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</si>
  <si>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</si>
  <si>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</si>
  <si>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</si>
  <si>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</si>
  <si>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</si>
  <si>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</si>
  <si>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</si>
  <si>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</si>
  <si>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</si>
  <si>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</si>
  <si>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</si>
  <si>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</si>
  <si>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</si>
  <si>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</si>
  <si>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</si>
  <si>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</si>
  <si>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</si>
  <si>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</si>
  <si>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</si>
  <si>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</si>
  <si>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</si>
  <si>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</si>
  <si>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</si>
  <si>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</si>
  <si>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</si>
  <si>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</si>
  <si>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</si>
  <si>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</si>
  <si>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</si>
  <si>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</si>
  <si>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</si>
  <si>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</si>
  <si>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</si>
  <si>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</si>
  <si>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</si>
  <si>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</si>
  <si>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</si>
  <si>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</si>
  <si>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</si>
  <si>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</si>
  <si>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</si>
  <si>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</si>
  <si>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</si>
  <si>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</si>
  <si>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</si>
  <si>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</si>
  <si>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</si>
  <si>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</si>
  <si>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</si>
  <si>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</si>
  <si>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</si>
  <si>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</si>
  <si>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</si>
  <si>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</si>
  <si>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</si>
  <si>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</si>
  <si>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</si>
  <si>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</si>
  <si>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</si>
  <si>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</si>
  <si>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</si>
  <si>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</si>
  <si>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</si>
  <si>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</si>
  <si>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</si>
  <si>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</si>
  <si>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</si>
  <si>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</si>
  <si>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</si>
  <si>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</si>
  <si>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</si>
  <si>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</si>
  <si>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</si>
  <si>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</si>
  <si>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</si>
  <si>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</si>
  <si>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</si>
  <si>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</si>
  <si>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</si>
  <si>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</si>
  <si>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</si>
  <si>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</si>
  <si>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</si>
  <si>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</si>
  <si>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</si>
  <si>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</si>
  <si>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</si>
  <si>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</si>
  <si>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</si>
  <si>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</si>
  <si>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</si>
  <si>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</si>
  <si>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</si>
  <si>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</si>
  <si>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</si>
  <si>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</si>
  <si>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</si>
  <si>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</si>
  <si>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</si>
  <si>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</si>
  <si>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</si>
  <si>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</si>
  <si>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</si>
  <si>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</si>
  <si>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</si>
  <si>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</si>
  <si>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</si>
  <si>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</si>
  <si>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</si>
  <si>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</si>
  <si>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</si>
  <si>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</si>
  <si>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</si>
  <si>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</si>
  <si>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</si>
  <si>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</si>
  <si>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</si>
  <si>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</si>
  <si>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</si>
  <si>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</si>
  <si>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</si>
  <si>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</si>
  <si>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</si>
  <si>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</si>
  <si>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</si>
  <si>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</si>
  <si>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</si>
  <si>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</si>
  <si>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</si>
  <si>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</si>
  <si>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</si>
  <si>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</si>
  <si>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</si>
  <si>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</si>
  <si>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</si>
  <si>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</si>
  <si>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</si>
  <si>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</si>
  <si>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</si>
  <si>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</si>
  <si>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</si>
  <si>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</si>
  <si>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</si>
  <si>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</si>
  <si>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</si>
  <si>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</si>
  <si>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</si>
  <si>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</si>
  <si>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</si>
  <si>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</si>
  <si>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</si>
  <si>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</si>
  <si>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</si>
  <si>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</si>
  <si>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</si>
  <si>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</si>
  <si>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</si>
  <si>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</si>
  <si>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</si>
  <si>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</si>
  <si>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</si>
  <si>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</si>
  <si>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</si>
  <si>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</si>
  <si>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</si>
  <si>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</si>
  <si>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</si>
  <si>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</si>
  <si>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</si>
  <si>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</si>
  <si>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</si>
  <si>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</si>
  <si>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</si>
  <si>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</si>
  <si>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</si>
  <si>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</si>
  <si>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</si>
  <si>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</si>
  <si>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</si>
  <si>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</si>
  <si>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</si>
  <si>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</si>
  <si>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</si>
  <si>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</si>
  <si>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</si>
  <si>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</si>
  <si>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</si>
  <si>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</si>
  <si>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</si>
  <si>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</si>
  <si>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</si>
  <si>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</si>
  <si>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</si>
  <si>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</si>
  <si>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</si>
  <si>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</si>
  <si>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</si>
  <si>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</si>
  <si>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</si>
  <si>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</si>
  <si>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</si>
  <si>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</si>
  <si>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</si>
  <si>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</si>
  <si>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</si>
  <si>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</si>
  <si>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</si>
  <si>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</si>
  <si>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</si>
  <si>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</si>
  <si>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</si>
  <si>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</si>
  <si>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</si>
  <si>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</si>
  <si>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</si>
  <si>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</si>
  <si>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</si>
  <si>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</si>
  <si>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</si>
  <si>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</si>
  <si>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</si>
  <si>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</si>
  <si>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</si>
  <si>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</si>
  <si>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</si>
  <si>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</si>
  <si>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</si>
  <si>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</si>
  <si>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</si>
  <si>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</si>
  <si>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</si>
  <si>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</si>
  <si>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</si>
  <si>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</si>
  <si>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</si>
  <si>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</si>
  <si>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</si>
  <si>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</si>
  <si>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</si>
  <si>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</si>
  <si>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</si>
  <si>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</si>
  <si>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</si>
  <si>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</si>
  <si>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</si>
  <si>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</si>
  <si>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</si>
  <si>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</si>
  <si>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</si>
  <si>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</si>
  <si>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</si>
  <si>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</si>
  <si>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</si>
  <si>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</si>
  <si>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</si>
  <si>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</si>
  <si>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</si>
  <si>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</si>
  <si>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</si>
  <si>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</si>
  <si>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</si>
  <si>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</si>
  <si>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</si>
  <si>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</si>
  <si>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</si>
  <si>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</si>
  <si>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</si>
  <si>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</si>
  <si>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</si>
  <si>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</si>
  <si>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</si>
  <si>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</si>
  <si>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</si>
  <si>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</si>
  <si>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</si>
  <si>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</si>
  <si>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</si>
  <si>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</si>
  <si>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</si>
  <si>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</si>
  <si>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</si>
  <si>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</si>
  <si>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</si>
  <si>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</si>
  <si>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</si>
  <si>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</si>
  <si>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</si>
  <si>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</si>
  <si>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</si>
  <si>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</si>
  <si>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</si>
  <si>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</si>
  <si>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</si>
  <si>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</si>
  <si>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</si>
  <si>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</si>
  <si>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</si>
  <si>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</si>
  <si>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</si>
  <si>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</si>
  <si>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</si>
  <si>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</si>
  <si>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</si>
  <si>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</si>
  <si>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</si>
  <si>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</si>
  <si>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</si>
  <si>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</si>
  <si>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</si>
  <si>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</si>
  <si>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</si>
  <si>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</si>
  <si>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</si>
  <si>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</si>
  <si>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</si>
  <si>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</si>
  <si>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</si>
  <si>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</si>
  <si>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</si>
  <si>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</si>
  <si>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</si>
  <si>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</si>
  <si>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</si>
  <si>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</si>
  <si>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</si>
  <si>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</si>
  <si>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</si>
  <si>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</si>
  <si>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</si>
  <si>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</si>
  <si>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</si>
  <si>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</si>
  <si>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</si>
  <si>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</si>
  <si>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</si>
  <si>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</si>
  <si>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</si>
  <si>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</si>
  <si>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</si>
  <si>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</si>
  <si>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</si>
  <si>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</si>
  <si>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</si>
  <si>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</si>
  <si>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</si>
  <si>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</si>
  <si>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</si>
  <si>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</si>
  <si>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</si>
  <si>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</si>
  <si>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</si>
  <si>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</si>
  <si>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</si>
  <si>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</si>
  <si>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</si>
  <si>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</si>
  <si>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</si>
  <si>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</si>
  <si>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</si>
  <si>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</si>
  <si>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</si>
  <si>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</si>
  <si>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</si>
  <si>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</si>
  <si>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</si>
  <si>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</si>
  <si>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</si>
  <si>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</si>
  <si>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</si>
  <si>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</si>
  <si>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</si>
  <si>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</si>
  <si>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</si>
  <si>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</si>
  <si>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</si>
  <si>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</si>
  <si>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</si>
  <si>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</si>
  <si>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</si>
  <si>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</si>
  <si>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</si>
  <si>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</si>
  <si>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</si>
  <si>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</si>
  <si>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</si>
  <si>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</si>
  <si>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</si>
  <si>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</si>
  <si>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</si>
  <si>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</si>
  <si>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</si>
  <si>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</si>
  <si>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</si>
  <si>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</si>
  <si>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</si>
  <si>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</si>
  <si>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</si>
  <si>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</si>
  <si>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</si>
  <si>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</si>
  <si>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</si>
  <si>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</si>
  <si>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</si>
  <si>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</si>
  <si>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</si>
  <si>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</si>
  <si>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</si>
  <si>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</si>
  <si>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</si>
  <si>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</si>
  <si>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</si>
  <si>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</si>
  <si>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</si>
  <si>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</si>
  <si>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</si>
  <si>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</si>
  <si>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</si>
  <si>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</si>
  <si>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</si>
  <si>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</si>
  <si>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</si>
  <si>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</si>
  <si>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</si>
  <si>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</si>
  <si>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</si>
  <si>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</si>
  <si>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</si>
  <si>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</si>
  <si>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</si>
  <si>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</si>
  <si>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</si>
  <si>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</si>
  <si>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</si>
  <si>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</si>
  <si>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</si>
  <si>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</si>
  <si>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</si>
  <si>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</si>
  <si>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</si>
  <si>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</si>
  <si>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</si>
  <si>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</si>
  <si>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</si>
  <si>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</si>
  <si>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</si>
  <si>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</si>
  <si>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</si>
  <si>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</si>
  <si>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</si>
  <si>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</si>
  <si>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</si>
  <si>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</si>
  <si>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</si>
  <si>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</si>
  <si>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</si>
  <si>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</si>
  <si>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</si>
  <si>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</si>
  <si>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</si>
  <si>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</si>
  <si>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</si>
  <si>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</si>
  <si>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</si>
  <si>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</si>
  <si>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</si>
  <si>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</si>
  <si>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</si>
  <si>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</si>
  <si>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</si>
  <si>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</si>
  <si>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</si>
  <si>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</si>
  <si>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</si>
  <si>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</si>
  <si>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</si>
  <si>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</si>
  <si>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</si>
  <si>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</si>
  <si>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</si>
  <si>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</si>
  <si>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</si>
  <si>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</si>
  <si>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</si>
  <si>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</si>
  <si>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</si>
  <si>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</si>
  <si>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</si>
  <si>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</si>
  <si>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</si>
  <si>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</si>
  <si>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</si>
  <si>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</si>
  <si>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</si>
  <si>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</si>
  <si>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</si>
  <si>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</si>
  <si>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</si>
  <si>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</si>
  <si>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</si>
  <si>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</si>
  <si>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</si>
  <si>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</si>
  <si>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</si>
  <si>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</si>
  <si>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</si>
  <si>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</si>
  <si>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</si>
  <si>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</si>
  <si>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</si>
  <si>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</si>
  <si>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</si>
  <si>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</si>
  <si>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</si>
  <si>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</si>
  <si>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</si>
  <si>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</si>
  <si>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</si>
  <si>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</si>
  <si>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</si>
  <si>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</si>
  <si>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</si>
  <si>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</si>
  <si>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</si>
  <si>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</si>
  <si>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</si>
  <si>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</si>
  <si>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</si>
  <si>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</si>
  <si>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</si>
  <si>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</si>
  <si>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</si>
  <si>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</si>
  <si>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</si>
  <si>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</si>
  <si>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</si>
  <si>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</si>
  <si>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</si>
  <si>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</si>
  <si>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</si>
  <si>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</si>
  <si>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</si>
  <si>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</si>
  <si>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</si>
  <si>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</si>
  <si>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</si>
  <si>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</si>
  <si>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</si>
  <si>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</si>
  <si>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</si>
  <si>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</si>
  <si>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</si>
  <si>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</si>
  <si>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</si>
  <si>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</si>
  <si>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</si>
  <si>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</si>
  <si>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</si>
  <si>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</si>
  <si>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</si>
  <si>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</si>
  <si>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</si>
  <si>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</si>
  <si>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</si>
  <si>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</si>
  <si>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</si>
  <si>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</si>
  <si>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</si>
  <si>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</si>
  <si>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</si>
  <si>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</si>
  <si>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</si>
  <si>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</si>
  <si>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</si>
  <si>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</si>
  <si>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</si>
  <si>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</si>
  <si>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</si>
  <si>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</si>
  <si>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</si>
  <si>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</si>
  <si>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</si>
  <si>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</si>
  <si>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</si>
  <si>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</si>
  <si>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</si>
  <si>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</si>
  <si>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</si>
  <si>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</si>
  <si>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</si>
  <si>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</si>
  <si>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</si>
  <si>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</si>
  <si>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</si>
  <si>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</si>
  <si>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</si>
  <si>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</si>
  <si>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</si>
  <si>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</si>
  <si>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</si>
  <si>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</si>
  <si>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</si>
  <si>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</si>
  <si>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</si>
  <si>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</si>
  <si>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</si>
  <si>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</si>
  <si>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</si>
  <si>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</si>
  <si>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</si>
  <si>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</si>
  <si>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</si>
  <si>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</si>
  <si>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</si>
  <si>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</si>
  <si>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</si>
  <si>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</si>
  <si>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</si>
  <si>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</si>
  <si>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</si>
  <si>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</si>
  <si>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</si>
  <si>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</si>
  <si>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</si>
  <si>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</si>
  <si>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</si>
  <si>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</si>
  <si>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</si>
  <si>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</si>
  <si>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</si>
  <si>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</si>
  <si>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</si>
  <si>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</si>
  <si>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</si>
  <si>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</si>
  <si>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</si>
  <si>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</si>
  <si>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</si>
  <si>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</si>
  <si>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</si>
  <si>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</si>
  <si>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</si>
  <si>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</si>
  <si>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</si>
  <si>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</si>
  <si>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</si>
  <si>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</si>
  <si>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</si>
  <si>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</si>
  <si>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</si>
  <si>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</si>
  <si>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</si>
  <si>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</si>
  <si>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</si>
  <si>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</si>
  <si>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</si>
  <si>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</si>
  <si>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</si>
  <si>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</si>
  <si>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</si>
  <si>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</si>
  <si>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</si>
  <si>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</si>
  <si>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</si>
  <si>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</si>
  <si>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</si>
  <si>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</si>
  <si>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</si>
  <si>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</si>
  <si>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</si>
  <si>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</si>
  <si>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</si>
  <si>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</si>
  <si>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</si>
  <si>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</si>
  <si>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</si>
  <si>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</si>
  <si>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</si>
  <si>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</si>
  <si>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</si>
  <si>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</si>
  <si>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</si>
  <si>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</si>
  <si>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</si>
  <si>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</si>
  <si>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</si>
  <si>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</si>
  <si>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</si>
  <si>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</si>
  <si>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</si>
  <si>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</si>
  <si>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</si>
  <si>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</si>
  <si>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</si>
  <si>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</si>
  <si>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</si>
  <si>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</si>
  <si>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</si>
  <si>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</si>
  <si>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</si>
  <si>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</si>
  <si>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</si>
  <si>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</si>
  <si>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</si>
  <si>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</si>
  <si>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</si>
  <si>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</si>
  <si>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</si>
  <si>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</si>
  <si>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</si>
  <si>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</si>
  <si>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</si>
  <si>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</si>
  <si>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</si>
  <si>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</si>
  <si>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</si>
  <si>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</si>
  <si>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</si>
  <si>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</si>
  <si>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</si>
  <si>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</si>
  <si>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</si>
  <si>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</si>
  <si>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</si>
  <si>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</si>
  <si>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</si>
  <si>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</si>
  <si>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</si>
  <si>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</si>
  <si>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</si>
  <si>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</si>
  <si>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</si>
  <si>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</si>
  <si>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</si>
  <si>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</si>
  <si>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</si>
  <si>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</si>
  <si>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</si>
  <si>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</si>
  <si>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</si>
  <si>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</si>
  <si>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</si>
  <si>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</si>
  <si>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</si>
  <si>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</si>
  <si>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</si>
  <si>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</si>
  <si>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</si>
  <si>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</si>
  <si>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</si>
  <si>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</si>
  <si>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</si>
  <si>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</si>
  <si>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</si>
  <si>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</si>
  <si>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</si>
  <si>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</si>
  <si>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</si>
  <si>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</si>
  <si>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</si>
  <si>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</si>
  <si>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</si>
  <si>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</si>
  <si>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</si>
  <si>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</si>
  <si>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</si>
  <si>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</si>
  <si>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</si>
  <si>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</si>
  <si>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</si>
  <si>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</si>
  <si>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</si>
  <si>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</si>
  <si>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</si>
  <si>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</si>
  <si>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</si>
  <si>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</si>
  <si>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</si>
  <si>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</si>
  <si>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</si>
  <si>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</si>
  <si>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</si>
  <si>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</si>
  <si>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</si>
  <si>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</si>
  <si>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</si>
  <si>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</si>
  <si>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</si>
  <si>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</si>
  <si>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</si>
  <si>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</si>
  <si>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</si>
  <si>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</si>
  <si>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</si>
  <si>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</si>
  <si>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</si>
  <si>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</si>
  <si>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</si>
  <si>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</si>
  <si>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</si>
  <si>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</si>
  <si>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</si>
  <si>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</si>
  <si>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</si>
  <si>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</si>
  <si>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</si>
  <si>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</si>
  <si>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</si>
  <si>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</si>
  <si>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</si>
  <si>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</si>
  <si>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</si>
  <si>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</si>
  <si>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</si>
  <si>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</si>
  <si>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</si>
  <si>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</si>
  <si>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</si>
  <si>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</si>
  <si>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</si>
  <si>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</si>
  <si>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</si>
  <si>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</si>
  <si>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</si>
  <si>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</si>
  <si>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</si>
  <si>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</si>
  <si>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</si>
  <si>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</si>
  <si>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</si>
  <si>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</si>
  <si>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</si>
  <si>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</si>
  <si>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</si>
  <si>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</si>
  <si>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</si>
  <si>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</si>
  <si>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</si>
  <si>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</si>
  <si>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</si>
  <si>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</si>
  <si>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</si>
  <si>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</si>
  <si>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</si>
  <si>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</si>
  <si>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</si>
  <si>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</si>
  <si>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</si>
  <si>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</si>
  <si>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</si>
  <si>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</si>
  <si>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</si>
  <si>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</si>
  <si>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</si>
  <si>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</si>
  <si>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</si>
  <si>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</si>
  <si>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</si>
  <si>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</si>
  <si>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</si>
  <si>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</si>
  <si>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</si>
  <si>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</si>
  <si>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</si>
  <si>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</si>
  <si>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</si>
  <si>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</si>
  <si>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</si>
  <si>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</si>
  <si>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</si>
  <si>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</si>
  <si>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</si>
  <si>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</si>
  <si>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</si>
  <si>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</si>
  <si>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</si>
  <si>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</si>
  <si>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</si>
  <si>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</si>
  <si>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</si>
  <si>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</si>
  <si>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</si>
  <si>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</si>
  <si>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</si>
  <si>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</si>
  <si>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</si>
  <si>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</si>
  <si>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</si>
  <si>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</si>
  <si>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</si>
  <si>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</si>
  <si>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</si>
  <si>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</si>
  <si>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</si>
  <si>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</si>
  <si>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</si>
  <si>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</si>
  <si>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</si>
  <si>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</si>
  <si>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</si>
  <si>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</si>
  <si>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</si>
  <si>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</si>
  <si>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</si>
  <si>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</si>
  <si>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</si>
  <si>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</si>
  <si>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</si>
  <si>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</si>
  <si>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</si>
  <si>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</si>
  <si>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</si>
  <si>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</si>
  <si>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</si>
  <si>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</si>
  <si>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</si>
  <si>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</si>
  <si>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</si>
  <si>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</si>
  <si>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</si>
  <si>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</si>
  <si>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</si>
  <si>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</si>
  <si>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</si>
  <si>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</si>
  <si>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</si>
  <si>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</si>
  <si>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</si>
  <si>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</si>
  <si>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</si>
  <si>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</si>
  <si>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</si>
  <si>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</si>
  <si>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</si>
  <si>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</si>
  <si>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</si>
  <si>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</si>
  <si>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</si>
  <si>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</si>
  <si>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</si>
  <si>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</si>
  <si>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</si>
  <si>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</si>
  <si>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</si>
  <si>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</si>
  <si>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</si>
  <si>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</si>
  <si>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</si>
  <si>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</si>
  <si>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</si>
  <si>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</si>
  <si>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</si>
  <si>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</si>
  <si>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</si>
  <si>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</si>
  <si>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</si>
  <si>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</si>
  <si>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</si>
  <si>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</si>
  <si>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</si>
  <si>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</si>
  <si>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</si>
  <si>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</si>
  <si>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</si>
  <si>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</si>
  <si>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</si>
  <si>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</si>
  <si>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</si>
  <si>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</si>
  <si>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</si>
  <si>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</si>
  <si>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</si>
  <si>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</si>
  <si>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</si>
  <si>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</si>
  <si>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</si>
  <si>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</si>
  <si>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</si>
  <si>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</si>
  <si>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</si>
  <si>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</si>
  <si>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</si>
  <si>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</si>
  <si>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</si>
  <si>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</si>
  <si>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</si>
  <si>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</si>
  <si>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</si>
  <si>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</si>
  <si>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</si>
  <si>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</si>
  <si>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</si>
  <si>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</si>
  <si>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</si>
  <si>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</si>
  <si>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</si>
  <si>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</si>
  <si>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</si>
  <si>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</si>
  <si>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</si>
  <si>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</si>
  <si>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</si>
  <si>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</si>
  <si>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</si>
  <si>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</si>
  <si>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</si>
  <si>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</si>
  <si>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</si>
  <si>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</si>
  <si>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</si>
  <si>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</si>
  <si>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</si>
  <si>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</si>
  <si>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</si>
  <si>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</si>
  <si>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</si>
  <si>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</si>
  <si>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</si>
  <si>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</si>
  <si>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</si>
  <si>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</si>
  <si>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</si>
  <si>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</si>
  <si>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</si>
  <si>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</si>
  <si>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</si>
  <si>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</si>
  <si>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</si>
  <si>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</si>
  <si>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</si>
  <si>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</si>
  <si>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</si>
  <si>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</si>
  <si>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</si>
  <si>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</si>
  <si>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</si>
  <si>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</si>
  <si>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</si>
  <si>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</si>
  <si>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</si>
  <si>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</si>
  <si>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</si>
  <si>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</si>
  <si>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</si>
  <si>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</si>
  <si>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</si>
  <si>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</si>
  <si>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</si>
  <si>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</si>
  <si>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</si>
  <si>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</si>
  <si>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</si>
  <si>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</si>
  <si>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</si>
  <si>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</si>
  <si>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</si>
  <si>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</si>
  <si>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</si>
  <si>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</si>
  <si>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</si>
  <si>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</si>
  <si>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</si>
  <si>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</si>
  <si>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</si>
  <si>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</si>
  <si>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</si>
  <si>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</si>
  <si>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</si>
  <si>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</si>
  <si>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</si>
  <si>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</si>
  <si>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</si>
  <si>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</si>
  <si>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</si>
  <si>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</si>
  <si>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</si>
  <si>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</si>
  <si>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</si>
  <si>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</si>
  <si>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</si>
  <si>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</si>
  <si>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</si>
  <si>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</si>
  <si>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</si>
  <si>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</si>
  <si>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</si>
  <si>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</si>
  <si>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</si>
  <si>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</si>
  <si>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</si>
  <si>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</si>
  <si>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</si>
  <si>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</si>
  <si>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</si>
  <si>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</si>
  <si>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</si>
  <si>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</si>
  <si>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</si>
  <si>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</si>
  <si>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</si>
  <si>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</si>
  <si>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</si>
  <si>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</si>
  <si>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</si>
  <si>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</si>
  <si>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</si>
  <si>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</si>
  <si>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</si>
  <si>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</si>
  <si>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</si>
  <si>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</si>
  <si>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</si>
  <si>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</si>
  <si>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</si>
  <si>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</si>
  <si>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</si>
  <si>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</si>
  <si>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</si>
  <si>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</si>
  <si>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</si>
  <si>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</si>
  <si>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</si>
  <si>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</si>
  <si>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</si>
  <si>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</si>
  <si>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</si>
  <si>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</si>
  <si>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</si>
  <si>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</si>
  <si>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</si>
  <si>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</si>
  <si>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</si>
  <si>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</si>
  <si>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</si>
  <si>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</si>
  <si>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</si>
  <si>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</si>
  <si>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</si>
  <si>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</si>
  <si>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</si>
  <si>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</si>
  <si>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</si>
  <si>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</si>
  <si>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</si>
  <si>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</si>
  <si>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</si>
  <si>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</si>
  <si>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</si>
  <si>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</si>
  <si>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</si>
  <si>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</si>
  <si>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</si>
  <si>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</si>
  <si>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</si>
  <si>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</si>
  <si>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</si>
  <si>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</si>
  <si>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</si>
  <si>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</si>
  <si>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</si>
  <si>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</si>
  <si>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</si>
  <si>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</si>
  <si>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</si>
  <si>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</si>
  <si>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</si>
  <si>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</si>
  <si>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</si>
  <si>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</si>
  <si>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</si>
  <si>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</si>
  <si>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</si>
  <si>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</si>
  <si>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</si>
  <si>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</si>
  <si>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</si>
  <si>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</si>
  <si>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</si>
  <si>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</si>
  <si>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</si>
  <si>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</si>
  <si>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</si>
  <si>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</si>
  <si>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</si>
  <si>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</si>
  <si>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</si>
  <si>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</si>
  <si>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</si>
  <si>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</si>
  <si>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</si>
  <si>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</si>
  <si>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</si>
  <si>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</si>
  <si>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</si>
  <si>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</si>
  <si>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</si>
  <si>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</si>
  <si>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</si>
  <si>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</si>
  <si>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</si>
  <si>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</si>
  <si>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</si>
  <si>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</si>
  <si>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</si>
  <si>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</si>
  <si>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</si>
  <si>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</si>
  <si>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</si>
  <si>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</si>
  <si>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</si>
  <si>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</si>
  <si>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</si>
  <si>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</si>
  <si>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</si>
  <si>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</si>
  <si>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</si>
  <si>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</si>
  <si>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</si>
  <si>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</si>
  <si>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</si>
  <si>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</si>
  <si>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</si>
  <si>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</si>
  <si>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</si>
  <si>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</si>
  <si>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</si>
  <si>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</si>
  <si>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</si>
  <si>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</si>
  <si>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</si>
  <si>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</si>
  <si>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</si>
  <si>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</si>
  <si>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</si>
  <si>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</si>
  <si>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</si>
  <si>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</si>
  <si>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</si>
  <si>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</si>
  <si>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</si>
  <si>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</si>
  <si>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</si>
  <si>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</si>
  <si>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</si>
  <si>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</si>
  <si>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</si>
  <si>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</si>
  <si>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</si>
  <si>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</si>
  <si>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</si>
  <si>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</si>
  <si>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</si>
  <si>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</si>
  <si>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</si>
  <si>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</si>
  <si>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</si>
  <si>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</si>
  <si>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</si>
  <si>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</si>
  <si>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</si>
  <si>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</si>
  <si>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</si>
  <si>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</si>
  <si>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</si>
  <si>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</si>
  <si>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</si>
  <si>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</si>
  <si>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</si>
  <si>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</si>
  <si>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</si>
  <si>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</si>
  <si>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</si>
  <si>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</si>
  <si>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</si>
  <si>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</si>
  <si>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</si>
  <si>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</si>
  <si>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</si>
  <si>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</si>
  <si>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</si>
  <si>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</si>
  <si>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</si>
  <si>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</si>
  <si>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</si>
  <si>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</si>
  <si>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</si>
  <si>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</si>
  <si>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</si>
  <si>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</si>
  <si>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</si>
  <si>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</si>
  <si>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</si>
  <si>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</si>
  <si>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</si>
  <si>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</si>
  <si>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</si>
  <si>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</si>
  <si>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</si>
  <si>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</si>
  <si>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</si>
  <si>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</si>
  <si>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</si>
  <si>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</si>
  <si>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</si>
  <si>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</si>
  <si>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</si>
  <si>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</si>
  <si>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</si>
  <si>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</si>
  <si>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</si>
  <si>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</si>
  <si>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</si>
  <si>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</si>
  <si>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</si>
  <si>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</si>
  <si>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</si>
  <si>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</si>
  <si>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</si>
  <si>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</si>
  <si>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</si>
  <si>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</si>
  <si>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</si>
  <si>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</si>
  <si>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</si>
  <si>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</si>
  <si>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</si>
  <si>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</si>
  <si>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</si>
  <si>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</si>
  <si>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</si>
  <si>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</si>
  <si>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</si>
  <si>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</si>
  <si>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</si>
  <si>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</si>
  <si>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</si>
  <si>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</si>
  <si>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</si>
  <si>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</si>
  <si>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</si>
  <si>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</si>
  <si>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</si>
  <si>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</si>
  <si>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</si>
  <si>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</si>
  <si>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</si>
  <si>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</si>
  <si>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</si>
  <si>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</si>
  <si>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</si>
  <si>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</si>
  <si>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</si>
  <si>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</si>
  <si>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</si>
  <si>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</si>
  <si>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</si>
  <si>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</si>
  <si>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</si>
  <si>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</si>
  <si>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</si>
  <si>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</si>
  <si>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</si>
  <si>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</si>
  <si>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</si>
  <si>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</si>
  <si>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</si>
  <si>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</si>
  <si>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</si>
  <si>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</si>
  <si>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</si>
  <si>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</si>
  <si>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</si>
  <si>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</si>
  <si>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</si>
  <si>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</si>
  <si>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</si>
  <si>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</si>
  <si>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</si>
  <si>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</si>
  <si>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</si>
  <si>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</si>
  <si>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</si>
  <si>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</si>
  <si>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</si>
  <si>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</si>
  <si>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</si>
  <si>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</si>
  <si>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</si>
  <si>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</si>
  <si>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</si>
  <si>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</si>
  <si>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</si>
  <si>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</si>
  <si>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</si>
  <si>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</si>
  <si>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</si>
  <si>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</si>
  <si>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</si>
  <si>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</si>
  <si>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</si>
  <si>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</si>
  <si>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</si>
  <si>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</si>
  <si>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</si>
  <si>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</si>
  <si>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</si>
  <si>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</si>
  <si>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</si>
  <si>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</si>
  <si>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</si>
  <si>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</si>
  <si>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</si>
  <si>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</si>
  <si>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</si>
  <si>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</si>
  <si>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</si>
  <si>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</si>
  <si>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</si>
  <si>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</si>
  <si>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</si>
  <si>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</si>
  <si>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</si>
  <si>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</si>
  <si>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</si>
  <si>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</si>
  <si>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</si>
  <si>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</si>
  <si>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</si>
  <si>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</si>
  <si>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</si>
  <si>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</si>
  <si>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</si>
  <si>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</si>
  <si>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</si>
  <si>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</si>
  <si>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</si>
  <si>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</si>
  <si>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</si>
  <si>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</si>
  <si>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</si>
  <si>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</si>
  <si>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</si>
  <si>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</si>
  <si>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</si>
  <si>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</si>
  <si>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</si>
  <si>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</si>
  <si>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</si>
  <si>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</si>
  <si>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</si>
  <si>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</si>
  <si>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</si>
  <si>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</si>
  <si>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</si>
  <si>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</si>
  <si>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</si>
  <si>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</si>
  <si>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</si>
  <si>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</si>
  <si>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</si>
  <si>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</si>
  <si>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</si>
  <si>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</si>
  <si>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</si>
  <si>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</si>
  <si>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</si>
  <si>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</si>
  <si>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</si>
  <si>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</si>
  <si>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</si>
  <si>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</si>
  <si>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</si>
  <si>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</si>
  <si>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</si>
  <si>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</si>
  <si>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</si>
  <si>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</si>
  <si>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</si>
  <si>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</si>
  <si>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</si>
  <si>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</si>
  <si>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</si>
  <si>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</si>
  <si>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</si>
  <si>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</si>
  <si>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</si>
  <si>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</si>
  <si>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</si>
  <si>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</si>
  <si>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</si>
  <si>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</si>
  <si>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</si>
  <si>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</si>
  <si>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</si>
  <si>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</si>
  <si>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</si>
  <si>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</si>
  <si>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</si>
  <si>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</si>
  <si>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</si>
  <si>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</si>
  <si>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</si>
  <si>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</si>
  <si>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</si>
  <si>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</si>
  <si>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</si>
  <si>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</si>
  <si>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</si>
  <si>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</si>
  <si>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</si>
  <si>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</si>
  <si>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</si>
  <si>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</si>
  <si>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</si>
  <si>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</si>
  <si>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</si>
  <si>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</si>
  <si>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</si>
  <si>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</si>
  <si>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</si>
  <si>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</si>
  <si>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</si>
  <si>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</si>
  <si>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</si>
  <si>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</si>
  <si>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</si>
  <si>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</si>
  <si>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</si>
  <si>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</si>
  <si>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</si>
  <si>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</si>
  <si>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</si>
  <si>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</si>
  <si>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</si>
  <si>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</si>
  <si>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</si>
  <si>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</si>
  <si>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</si>
  <si>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</si>
  <si>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</si>
  <si>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</si>
  <si>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</si>
  <si>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</si>
  <si>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</si>
  <si>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</si>
  <si>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</si>
  <si>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</si>
  <si>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</si>
  <si>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</si>
  <si>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</si>
  <si>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</si>
  <si>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</si>
  <si>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</si>
  <si>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</si>
  <si>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</si>
  <si>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</si>
  <si>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</si>
  <si>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</si>
  <si>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</si>
  <si>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</si>
  <si>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</si>
  <si>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</si>
  <si>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</si>
  <si>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</si>
  <si>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</si>
  <si>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</si>
  <si>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</si>
  <si>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</si>
  <si>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</si>
  <si>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</si>
  <si>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</si>
  <si>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</si>
  <si>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</si>
  <si>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</si>
  <si>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</si>
  <si>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</si>
  <si>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</si>
  <si>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</si>
  <si>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</si>
  <si>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</si>
  <si>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</si>
  <si>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</si>
  <si>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</si>
  <si>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</si>
  <si>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</si>
  <si>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</si>
  <si>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</si>
  <si>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</si>
  <si>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</si>
  <si>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</si>
  <si>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</si>
  <si>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</si>
  <si>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</si>
  <si>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</si>
  <si>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</si>
  <si>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</si>
  <si>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</si>
  <si>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</si>
  <si>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</si>
  <si>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</si>
  <si>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</si>
  <si>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</si>
  <si>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</si>
  <si>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</si>
  <si>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</si>
  <si>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</si>
  <si>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</si>
  <si>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</si>
  <si>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</si>
  <si>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</si>
  <si>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</si>
  <si>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</si>
  <si>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</si>
  <si>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</si>
  <si>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</si>
  <si>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</si>
  <si>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</si>
  <si>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</si>
  <si>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</si>
  <si>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</si>
  <si>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</si>
  <si>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</si>
  <si>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</si>
  <si>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</si>
  <si>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</si>
  <si>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</si>
  <si>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</si>
  <si>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</si>
  <si>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</si>
  <si>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</si>
  <si>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</si>
  <si>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</si>
  <si>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</si>
  <si>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</si>
  <si>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</si>
  <si>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</si>
  <si>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</si>
  <si>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</si>
  <si>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</si>
  <si>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</si>
  <si>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</si>
  <si>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</si>
  <si>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</si>
  <si>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</si>
  <si>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</si>
  <si>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</si>
  <si>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</si>
  <si>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</si>
  <si>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</si>
  <si>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</si>
  <si>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</si>
  <si>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</si>
  <si>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</si>
  <si>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</si>
  <si>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</si>
  <si>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</si>
  <si>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</si>
  <si>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</si>
  <si>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</si>
  <si>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</si>
  <si>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</si>
  <si>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</si>
  <si>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</si>
  <si>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</si>
  <si>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</si>
  <si>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</si>
  <si>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</si>
  <si>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</si>
  <si>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</si>
  <si>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</si>
  <si>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</si>
  <si>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</si>
  <si>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</si>
  <si>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</si>
  <si>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</si>
  <si>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</si>
  <si>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</si>
  <si>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</si>
  <si>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</si>
  <si>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</si>
  <si>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</si>
  <si>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</si>
  <si>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</si>
  <si>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</si>
  <si>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</si>
  <si>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</si>
  <si>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</si>
  <si>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</si>
  <si>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</si>
  <si>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</si>
  <si>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</si>
  <si>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</si>
  <si>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</si>
  <si>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</si>
  <si>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</si>
  <si>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</si>
  <si>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</si>
  <si>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</si>
  <si>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</si>
  <si>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</si>
  <si>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</si>
  <si>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</si>
  <si>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</si>
  <si>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</si>
  <si>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</si>
  <si>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</si>
  <si>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</si>
  <si>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</si>
  <si>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</si>
  <si>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</si>
  <si>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</si>
  <si>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</si>
  <si>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</si>
  <si>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</si>
  <si>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</si>
  <si>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</si>
  <si>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</si>
  <si>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</si>
  <si>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</si>
  <si>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</si>
  <si>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</si>
  <si>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</si>
  <si>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</si>
  <si>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</si>
  <si>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</si>
  <si>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</si>
  <si>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</si>
  <si>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</si>
  <si>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</si>
  <si>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</si>
  <si>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</si>
  <si>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</si>
  <si>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</si>
  <si>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</si>
  <si>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</si>
  <si>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</si>
  <si>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</si>
  <si>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</si>
  <si>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</si>
  <si>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</si>
  <si>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</si>
  <si>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</si>
  <si>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</si>
  <si>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</si>
  <si>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</si>
  <si>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</si>
  <si>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</si>
  <si>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</si>
  <si>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</si>
  <si>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</si>
  <si>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</si>
  <si>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</si>
  <si>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</si>
  <si>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</si>
  <si>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</si>
  <si>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</si>
  <si>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</si>
  <si>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</si>
  <si>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PCM-20251020-00001654</t>
  </si>
  <si>
    <t>EM Team on the way ETA: 20 Mins</t>
  </si>
  <si>
    <t>PCM-20251020-00001647</t>
  </si>
  <si>
    <t>ETA 110 mins</t>
  </si>
  <si>
    <t>PCM-20251020-00001710</t>
  </si>
  <si>
    <t>team will check after ABH0009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</si>
</sst>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3" totalsRowShown="0" headerRowDxfId="31" dataDxfId="30" headerRowBorderDxfId="28" tableBorderDxfId="29">
  <autoFilter ref="A1:L5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287.72975057870644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7.2344380787035334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2.7678819446009584E-2</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45950.678176504633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45950.678176504633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45950.678176504633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45950.678176504633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45950.678176504633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45950.678176504633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45950.678176504633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45950.678176504633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45950.678176504633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45950.678176504633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45950.678176504633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45950.678176504633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45950.678176504633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45950.678176504633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45950.678176504633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45950.678176504633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45950.678176504633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45950.678176504633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45950.678176504633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45950.678176504633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45950.678176504633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45950.678176504633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45950.678176504633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45950.678176504633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45950.678176504633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45950.678176504633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45950.678176504633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45950.678176504633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45950.678176504633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45950.678176504633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45950.678176504633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45950.678176504633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45950.678176504633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45950.678176504633</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45950.678176504633</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45950.678176504633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45950.678176504633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45950.678176504633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45950.678176504633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45950.678176504633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45950.678176504633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45950.678176504633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45950.678176504633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45950.678176504633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45950.678176504633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45950.678176504633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45950.678176504633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45950.678176504633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45950.678176504633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45950.678176504633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45950.678176504633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45950.678176504633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45950.678176504633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45950.678176504633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45950.678176504633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45950.678176504633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45950.678176504633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45950.678176504633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45950.678176504633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45950.678176504633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45950.678176504633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45950.678176504633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45950.678176504633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45950.678176504633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45950.678176504633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45950.678176504633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45950.678176504633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45950.678176504633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45950.678176504633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45950.678176504633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45950.678176504633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45950.678176504633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45950.678176504633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45950.678176504633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45950.678176504633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45950.678176504633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45950.678176504633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45950.678176504633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45950.678176504633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45950.678176504633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45950.678176504633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45950.678176504633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45950.678176504633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45950.678176504633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45950.678176504633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45950.678176504633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45950.678176504633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45950.678176504633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45950.678176504633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45950.678176504633</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45950.678176504633</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A6D393D9-706D-433A-A65E-2E251EC9EDA3}"/>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143.95109317130118</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125.67833854167111</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6.1824010416676174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45950.678176504633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45950.678176504633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45950.678176504633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45950.678176504633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45950.678176504633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45950.678176504633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45950.678176504633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45950.678176504633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45950.678176504633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45950.678176504633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45950.678176504633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45950.678176504633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45950.678176504633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45950.678176504633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45950.678176504633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45950.678176504633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45950.678176504633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45950.678176504633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45950.678176504633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45950.678176504633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45950.678176504633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45950.678176504633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45950.678176504633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45950.678176504633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45950.678176504633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45950.678176504633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45950.678176504633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45950.678176504633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45950.678176504633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45950.678176504633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45950.678176504633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45950.678176504633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45950.678176504633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45950.678176504633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45950.678176504633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45950.678176504633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45950.678176504633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45950.678176504633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45950.678176504633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45950.678176504633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45950.678176504633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45950.678176504633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45950.678176504633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45950.678176504633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45950.678176504633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45950.678176504633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45950.678176504633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45950.678176504633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45950.678176504633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45950.678176504633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45950.678176504633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45950.678176504633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45950.678176504633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45950.678176504633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45950.678176504633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45950.678176504633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45950.678176504633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45950.678176504633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45950.678176504633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45950.678176504633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45950.678176504633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45950.678176504633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45950.678176504633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45950.678176504633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45950.678176504633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45950.678176504633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45950.678176504633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45950.678176504633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45950.678176504633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45950.678176504633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45950.678176504633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45950.678176504633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45950.678176504633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45950.678176504633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45950.678176504633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45950.678176504633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45950.678176504633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45950.678176504633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45950.678176504633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45950.678176504633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45950.678176504633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45950.678176504633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45950.678176504633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45950.678176504633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45950.678176504633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45950.678176504633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45950.678176504633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45950.678176504633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45950.678176504633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45950.678176504633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45950.678176504633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45950.678176504633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45950.678176504633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45950.678176504633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45950.678176504633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45950.678176504633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45950.678176504633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45950.678176504633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45950.678176504633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45950.678176504633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45950.678176504633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45950.678176504633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45950.678176504633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45950.678176504633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45950.678176504633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45950.678176504633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45950.678176504633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45950.678176504633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45950.678176504633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45950.678176504633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45950.678176504633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45950.678176504633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45950.678176504633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45950.678176504633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45950.678176504633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45950.678176504633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45950.678176504633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45950.678176504633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45950.678176504633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45950.678176504633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45950.678176504633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45950.678176504633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45950.678176504633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45950.678176504633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45950.678176504633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45950.678176504633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45950.678176504633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45950.678176504633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45950.678176504633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45950.678176504633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45950.678176504633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45950.678176504633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45950.678176504633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45950.678176504633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45950.678176504633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45950.678176504633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45950.678176504633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45950.678176504633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45950.678176504633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45950.678176504633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45950.678176504633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45950.678176504633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45950.678176504633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45950.678176504633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45950.678176504633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45950.678176504633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45950.678176504633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45950.678176504633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45950.678176504633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45950.678176504633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45950.678176504633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45950.678176504633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45950.678176504633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45950.678176504633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45950.678176504633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45950.678176504633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45950.678176504633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45950.678176504633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45950.678176504633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45950.678176504633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45950.678176504633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45950.678176504633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45950.678176504633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45950.678176504633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45950.678176504633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45950.678176504633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45950.678176504633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45950.678176504633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45950.678176504633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45950.678176504633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45950.678176504633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45950.678176504633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45950.678176504633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45950.678176504633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45950.678176504633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45950.678176504633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45950.678176504633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45950.678176504633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45950.678176504633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45950.678176504633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45950.678176504633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45950.678176504633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45950.678176504633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45950.678176504633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45950.678176504633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45950.678176504633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45950.678176504633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45950.678176504633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45950.678176504633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45950.678176504633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45950.678176504633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45950.678176504633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45950.678176504633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45950.678176504633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45950.678176504633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45950.678176504633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45950.678176504633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45950.678176504633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45950.678176504633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45950.678176504633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45950.678176504633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45950.678176504633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45950.678176504633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45950.678176504633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45950.678176504633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45950.678176504633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45950.678176504633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45950.678176504633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45950.678176504633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45950.678176504633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45950.678176504633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45950.678176504633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45950.678176504633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45950.678176504633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45950.678176504633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45950.678176504633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45950.678176504633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45950.678176504633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45950.678176504633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45950.678176504633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45950.678176504633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45950.678176504633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45950.678176504633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45950.678176504633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45950.678176504633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45950.678176504633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45950.678176504633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45950.678176504633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45950.678176504633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45950.678176504633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45950.678176504633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45950.678176504633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45950.678176504633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45950.678176504633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45950.678176504633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45950.678176504633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45950.678176504633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45950.678176504633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45950.678176504633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45950.678176504633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45950.678176504633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45950.678176504633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45950.678176504633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45950.678176504633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45950.678176504633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45950.678176504633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45950.678176504633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45950.678176504633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45950.678176504633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45950.678176504633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45950.678176504633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45950.678176504633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45950.678176504633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45950.678176504633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45950.678176504633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45950.678176504633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45950.678176504633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45950.678176504633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45950.678176504633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45950.678176504633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45950.678176504633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45950.678176504633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45950.678176504633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45950.678176504633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45950.678176504633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45950.678176504633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45950.678176504633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45950.678176504633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45950.678176504633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45950.678176504633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45950.678176504633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45950.678176504633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45950.678176504633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45950.678176504633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45950.678176504633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45950.678176504633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45950.678176504633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45950.678176504633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45950.678176504633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45950.678176504633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45950.678176504633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45950.678176504633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45950.678176504633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45950.678176504633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45950.678176504633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45950.678176504633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45950.678176504633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45950.678176504633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45950.678176504633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45950.678176504633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45950.678176504633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45950.678176504633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45950.678176504633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45950.678176504633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45950.678176504633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45950.678176504633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45950.678176504633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45950.678176504633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45950.678176504633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45950.678176504633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45950.678176504633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45950.678176504633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45950.678176504633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45950.678176504633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45950.678176504633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45950.678176504633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45950.678176504633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45950.678176504633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45950.678176504633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45950.678176504633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45950.678176504633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45950.678176504633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45950.678176504633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45950.678176504633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45950.678176504633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45950.678176504633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45950.678176504633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45950.678176504633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45950.678176504633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45950.678176504633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45950.678176504633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45950.678176504633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45950.678176504633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45950.678176504633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45950.678176504633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45950.678176504633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45950.678176504633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45950.678176504633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45950.678176504633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45950.678176504633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45950.678176504633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45950.678176504633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45950.678176504633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45950.678176504633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45950.678176504633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45950.678176504633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45950.678176504633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45950.678176504633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45950.678176504633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45950.678176504633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45950.678176504633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45950.678176504633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45950.678176504633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45950.678176504633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45950.678176504633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45950.678176504633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45950.678176504633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45950.678176504633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45950.678176504633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45950.678176504633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45950.678176504633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45950.678176504633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45950.678176504633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45950.678176504633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45950.678176504633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45950.678176504633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45950.678176504633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45950.678176504633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45950.678176504633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45950.678176504633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45950.678176504633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45950.678176504633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45950.678176504633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45950.678176504633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45950.678176504633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45950.678176504633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45950.678176504633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45950.678176504633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45950.678176504633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45950.678176504633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45950.678176504633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45950.678176504633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45950.678176504633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45950.678176504633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45950.678176504633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45950.678176504633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45950.678176504633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45950.678176504633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45950.678176504633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45950.678176504633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45950.678176504633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45950.678176504633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45950.678176504633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45950.678176504633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45950.678176504633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45950.678176504633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45950.678176504633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45950.678176504633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45950.678176504633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45950.678176504633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45950.678176504633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45950.678176504633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45950.678176504633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45950.678176504633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45950.678176504633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45950.678176504633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45950.678176504633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45950.678176504633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45950.678176504633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45950.678176504633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45950.678176504633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45950.678176504633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45950.678176504633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45950.678176504633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45950.678176504633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45950.678176504633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45950.678176504633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45950.678176504633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45950.678176504633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45950.678176504633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45950.678176504633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45950.678176504633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45950.678176504633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45950.678176504633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45950.678176504633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45950.678176504633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45950.678176504633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45950.678176504633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45950.678176504633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45950.678176504633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45950.678176504633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45950.678176504633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45950.678176504633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45950.678176504633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45950.678176504633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45950.678176504633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45950.678176504633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45950.678176504633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45950.678176504633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45950.678176504633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45950.678176504633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45950.678176504633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45950.678176504633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45950.678176504633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45950.678176504633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45950.678176504633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45950.678176504633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45950.678176504633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45950.678176504633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45950.678176504633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45950.678176504633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45950.678176504633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45950.678176504633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45950.678176504633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45950.678176504633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45950.678176504633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45950.678176504633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45950.678176504633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45950.678176504633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45950.678176504633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45950.678176504633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45950.678176504633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45950.678176504633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45950.678176504633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45950.678176504633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45950.678176504633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45950.678176504633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45950.678176504633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45950.678176504633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45950.678176504633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45950.678176504633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45950.678176504633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45950.678176504633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45950.678176504633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45950.678176504633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45950.678176504633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45950.678176504633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45950.678176504633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45950.678176504633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45950.678176504633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45950.678176504633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45950.678176504633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45950.678176504633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45950.678176504633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45950.678176504633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45950.678176504633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45950.678176504633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45950.678176504633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45950.678176504633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45950.678176504633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45950.678176504633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45950.678176504633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45950.678176504633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45950.678176504633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45950.678176504633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45950.678176504633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45950.678176504633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45950.678176504633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45950.678176504633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45950.678176504633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45950.678176504633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45950.678176504633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45950.678176504633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45950.678176504633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45950.678176504633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45950.678176504633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45950.678176504633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45950.678176504633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45950.678176504633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45950.678176504633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45950.678176504633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45950.678176504633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45950.678176504633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45950.678176504633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45950.678176504633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45950.678176504633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45950.678176504633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45950.678176504633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45950.678176504633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45950.678176504633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45950.678176504633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45950.678176504633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45950.678176504633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45950.678176504633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45950.678176504633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45950.678176504633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45950.678176504633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45950.678176504633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45950.678176504633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45950.678176504633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45950.678176504633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45950.678176504633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45950.678176504633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45950.678176504633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45950.678176504633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45950.678176504633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45950.678176504633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45950.678176504633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45950.678176504633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45950.678176504633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45950.678176504633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45950.678176504633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45950.678176504633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45950.678176504633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45950.678176504633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45950.678176504633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45950.678176504633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45950.678176504633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45950.678176504633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45950.678176504633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45950.678176504633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45950.678176504633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45950.678176504633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45950.678176504633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45950.678176504633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45950.678176504633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45950.678176504633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45950.678176504633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45950.678176504633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45950.678176504633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45950.678176504633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45950.678176504633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45950.678176504633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45950.678176504633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45950.678176504633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45950.678176504633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45950.678176504633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45950.678176504633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45950.678176504633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45950.678176504633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45950.678176504633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45950.678176504633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45950.678176504633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45950.678176504633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45950.678176504633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45950.678176504633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45950.678176504633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45950.678176504633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45950.678176504633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45950.678176504633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45950.678176504633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45950.678176504633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45950.678176504633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45950.678176504633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45950.678176504633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45950.678176504633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45950.678176504633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45950.678176504633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45950.678176504633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45950.678176504633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45950.678176504633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45950.678176504633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45950.678176504633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45950.678176504633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45950.678176504633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45950.678176504633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45950.678176504633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45950.678176504633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45950.678176504633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45950.678176504633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45950.678176504633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45950.678176504633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45950.678176504633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45950.678176504633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45950.678176504633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45950.678176504633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45950.678176504633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45950.678176504633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45950.678176504633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45950.678176504633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45950.678176504633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45950.678176504633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45950.678176504633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45950.678176504633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45950.678176504633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45950.678176504633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45950.678176504633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45950.678176504633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45950.678176504633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45950.678176504633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45950.678176504633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45950.678176504633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45950.678176504633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45950.678176504633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45950.678176504633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45950.678176504633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45950.678176504633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45950.678176504633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45950.678176504633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45950.678176504633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45950.678176504633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45950.678176504633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45950.678176504633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45950.678176504633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45950.678176504633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45950.678176504633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45950.678176504633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45950.678176504633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45950.678176504633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45950.678176504633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45950.678176504633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45950.678176504633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45950.678176504633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45950.678176504633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45950.678176504633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45950.678176504633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45950.678176504633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45950.678176504633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45950.678176504633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45950.678176504633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45950.678176504633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45950.678176504633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45950.678176504633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45950.678176504633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45950.678176504633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45950.678176504633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45950.678176504633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45950.678176504633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45950.678176504633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45950.678176504633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45950.678176504633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45950.678176504633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45950.678176504633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45950.678176504633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45950.678176504633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45950.678176504633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45950.678176504633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45950.678176504633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45950.678176504633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45950.678176504633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45950.678176504633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45950.678176504633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45950.678176504633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45950.678176504633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45950.678176504633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45950.678176504633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45950.678176504633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45950.678176504633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45950.678176504633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45950.678176504633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45950.678176504633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45950.678176504633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45950.678176504633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45950.678176504633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45950.678176504633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45950.678176504633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45950.678176504633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45950.678176504633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45950.678176504633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45950.678176504633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45950.678176504633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45950.678176504633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45950.678176504633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45950.678176504633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45950.678176504633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45950.678176504633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45950.678176504633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45950.678176504633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45950.678176504633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45950.678176504633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45950.678176504633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45950.678176504633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45950.678176504633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45950.678176504633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45950.678176504633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45950.678176504633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45950.678176504633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45950.678176504633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45950.678176504633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45950.678176504633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45950.678176504633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45950.678176504633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45950.678176504633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45950.678176504633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45950.678176504633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45950.678176504633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45950.678176504633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45950.678176504633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45950.678176504633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45950.678176504633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45950.678176504633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45950.678176504633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45950.678176504633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45950.678176504633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45950.678176504633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45950.678176504633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45950.678176504633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45950.678176504633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45950.678176504633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45950.678176504633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45950.678176504633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45950.678176504633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45950.678176504633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45950.678176504633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45950.678176504633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45950.678176504633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45950.678176504633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45950.678176504633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45950.678176504633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45950.678176504633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45950.678176504633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45950.678176504633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45950.678176504633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45950.678176504633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45950.678176504633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45950.678176504633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45950.678176504633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45950.678176504633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45950.678176504633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45950.678176504633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45950.678176504633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45950.678176504633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45950.678176504633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45950.678176504633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45950.678176504633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45950.678176504633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45950.678176504633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45950.678176504633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45950.678176504633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45950.678176504633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45950.678176504633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45950.678176504633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45950.678176504633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45950.678176504633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45950.678176504633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45950.678176504633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45950.678176504633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45950.678176504633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45950.678176504633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45950.678176504633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45950.678176504633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45950.678176504633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45950.678176504633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45950.678176504633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45950.678176504633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45950.678176504633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45950.678176504633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45950.678176504633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45950.678176504633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45950.678176504633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45950.678176504633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45950.678176504633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45950.678176504633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45950.678176504633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45950.678176504633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45950.678176504633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45950.678176504633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45950.678176504633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45950.678176504633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45950.678176504633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45950.678176504633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45950.678176504633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45950.678176504633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45950.678176504633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45950.678176504633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45950.678176504633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45950.678176504633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45950.678176504633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45950.678176504633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45950.678176504633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45950.678176504633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45950.678176504633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45950.678176504633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45950.678176504633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45950.678176504633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45950.678176504633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45950.678176504633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45950.678176504633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45950.678176504633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45950.678176504633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45950.678176504633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45950.678176504633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45950.678176504633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45950.678176504633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45950.678176504633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45950.678176504633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45950.678176504633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45950.678176504633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45950.678176504633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45950.678176504633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45950.678176504633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45950.678176504633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45950.678176504633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45950.678176504633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45950.678176504633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45950.678176504633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45950.678176504633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45950.678176504633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45950.678176504633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45950.678176504633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45950.678176504633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45950.678176504633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45950.678176504633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45950.678176504633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45950.678176504633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45950.678176504633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45950.678176504633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45950.678176504633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45950.678176504633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45950.678176504633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45950.678176504633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45950.678176504633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45950.678176504633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45950.678176504633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45950.678176504633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45950.678176504633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45950.678176504633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45950.678176504633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45950.678176504633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45950.678176504633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45950.678176504633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45950.678176504633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45950.678176504633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45950.678176504633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45950.678176504633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45950.678176504633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45950.678176504633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45950.678176504633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45950.678176504633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45950.678176504633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45950.678176504633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45950.678176504633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45950.678176504633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45950.678176504633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45950.678176504633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45950.678176504633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45950.678176504633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45950.678176504633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45950.678176504633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45950.678176504633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45950.678176504633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45950.678176504633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45950.678176504633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45950.678176504633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45950.678176504633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45950.678176504633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45950.678176504633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45950.678176504633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45950.678176504633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45950.678176504633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45950.678176504633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45950.678176504633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45950.678176504633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45950.678176504633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45950.678176504633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45950.678176504633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45950.678176504633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45950.678176504633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45950.678176504633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45950.678176504633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45950.678176504633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45950.678176504633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45950.678176504633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45950.678176504633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45950.678176504633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45950.678176504633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45950.678176504633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45950.678176504633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45950.678176504633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45950.678176504633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45950.678176504633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45950.678176504633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45950.678176504633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45950.678176504633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45950.678176504633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45950.678176504633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45950.678176504633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45950.678176504633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45950.678176504633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45950.678176504633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45950.678176504633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45950.678176504633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45950.678176504633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45950.678176504633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45950.678176504633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45950.678176504633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45950.678176504633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45950.678176504633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45950.678176504633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45950.678176504633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45950.678176504633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45950.678176504633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45950.678176504633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45950.678176504633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45950.678176504633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45950.678176504633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45950.678176504633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45950.678176504633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45950.678176504633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45950.678176504633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45950.678176504633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45950.678176504633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45950.678176504633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45950.678176504633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45950.678176504633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45950.678176504633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45950.678176504633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45950.678176504633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45950.678176504633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45950.678176504633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45950.678176504633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45950.678176504633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45950.678176504633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45950.678176504633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45950.678176504633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45950.678176504633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45950.678176504633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45950.678176504633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45950.678176504633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45950.678176504633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45950.678176504633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45950.678176504633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45950.678176504633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45950.678176504633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45950.678176504633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45950.678176504633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45950.678176504633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45950.678176504633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45950.678176504633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45950.678176504633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45950.678176504633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45950.678176504633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45950.678176504633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45950.678176504633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45950.678176504633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45950.678176504633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45950.678176504633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45950.678176504633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45950.678176504633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45950.678176504633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45950.678176504633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45950.678176504633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45950.678176504633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45950.678176504633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45950.678176504633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45950.678176504633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45950.678176504633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45950.678176504633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45950.678176504633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45950.678176504633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45950.678176504633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45950.678176504633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45950.678176504633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45950.678176504633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45950.678176504633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45950.678176504633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45950.678176504633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45950.678176504633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45950.678176504633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45950.678176504633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45950.678176504633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45950.678176504633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45950.678176504633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45950.678176504633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45950.678176504633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45950.678176504633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45950.678176504633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45950.678176504633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45950.678176504633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45950.678176504633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45950.678176504633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45950.678176504633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45950.678176504633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45950.678176504633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45950.678176504633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45950.678176504633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45950.678176504633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45950.678176504633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45950.678176504633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45950.678176504633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45950.678176504633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45950.678176504633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45950.678176504633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45950.678176504633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45950.678176504633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45950.678176504633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45950.678176504633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45950.678176504633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45950.678176504633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45950.678176504633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45950.678176504633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45950.678176504633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45950.678176504633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45950.678176504633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45950.678176504633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45950.678176504633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45950.678176504633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45950.678176504633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45950.678176504633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45950.678176504633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45950.678176504633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45950.678176504633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45950.678176504633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45950.678176504633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45950.678176504633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45950.678176504633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45950.678176504633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45950.678176504633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45950.678176504633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45950.678176504633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45950.678176504633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45950.678176504633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45950.678176504633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45950.678176504633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45950.678176504633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45950.678176504633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45950.678176504633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45950.678176504633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45950.678176504633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45950.678176504633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45950.678176504633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45950.678176504633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45950.678176504633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45950.678176504633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45950.678176504633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45950.678176504633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45950.678176504633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45950.678176504633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45950.678176504633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45950.678176504633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45950.678176504633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45950.678176504633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45950.678176504633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45950.678176504633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45950.678176504633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45950.678176504633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45950.678176504633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45950.678176504633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45950.678176504633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45950.678176504633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45950.678176504633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45950.678176504633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45950.678176504633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45950.678176504633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45950.678176504633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45950.678176504633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45950.678176504633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45950.678176504633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45950.678176504633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45950.678176504633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45950.678176504633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45950.678176504633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45950.678176504633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45950.678176504633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45950.678176504633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45950.678176504633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45950.678176504633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45950.678176504633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45950.678176504633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45950.678176504633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45950.678176504633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45950.678176504633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45950.678176504633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45950.678176504633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45950.678176504633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45950.678176504633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45950.678176504633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45950.678176504633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45950.678176504633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45950.678176504633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45950.678176504633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45950.678176504633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45950.678176504633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45950.678176504633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45950.678176504633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45950.678176504633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45950.678176504633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45950.678176504633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45950.678176504633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45950.678176504633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45950.678176504633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45950.678176504633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45950.678176504633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45950.678176504633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45950.678176504633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45950.678176504633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45950.678176504633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45950.678176504633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45950.678176504633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45950.678176504633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45950.678176504633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45950.678176504633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45950.678176504633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45950.678176504633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45950.678176504633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45950.678176504633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45950.678176504633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45950.678176504633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45950.678176504633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45950.678176504633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45950.678176504633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45950.678176504633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45950.678176504633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45950.678176504633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45950.678176504633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45950.678176504633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45950.678176504633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45950.678176504633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45950.678176504633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45950.678176504633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45950.678176504633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45950.678176504633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45950.678176504633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45950.678176504633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45950.678176504633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45950.678176504633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45950.678176504633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45950.678176504633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45950.678176504633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45950.678176504633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45950.678176504633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45950.678176504633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45950.678176504633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45950.678176504633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45950.678176504633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45950.678176504633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45950.678176504633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45950.678176504633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45950.678176504633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45950.678176504633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45950.678176504633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45950.678176504633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45950.678176504633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45950.678176504633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45950.678176504633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45950.678176504633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45950.678176504633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45950.678176504633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45950.678176504633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45950.678176504633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45950.678176504633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45950.678176504633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45950.678176504633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45950.678176504633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45950.678176504633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45950.678176504633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45950.678176504633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45950.678176504633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45950.678176504633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45950.678176504633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45950.678176504633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45950.678176504633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45950.678176504633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45950.678176504633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45950.678176504633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45950.678176504633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45950.678176504633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45950.678176504633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45950.678176504633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45950.678176504633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45950.678176504633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45950.678176504633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45950.678176504633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45950.678176504633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45950.678176504633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45950.678176504633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45950.678176504633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45950.678176504633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45950.678176504633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45950.678176504633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45950.678176504633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45950.678176504633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45950.678176504633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45950.678176504633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45950.678176504633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45950.678176504633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45950.678176504633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45950.678176504633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45950.678176504633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45950.678176504633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45950.678176504633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45950.678176504633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45950.678176504633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45950.678176504633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45950.678176504633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45950.678176504633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45950.678176504633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45950.678176504633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45950.678176504633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45950.678176504633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45950.678176504633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45950.678176504633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45950.678176504633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45950.678176504633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45950.678176504633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45950.678176504633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45950.678176504633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45950.678176504633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45950.678176504633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45950.678176504633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247.19745891203638</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95" t="s">
        <v>27121</v>
      </c>
      <c r="E3" s="100" t="s">
        <v>38964</v>
      </c>
      <c r="F3" s="125">
        <v>45950.636736111112</v>
      </c>
      <c r="G3" s="126">
        <f ca="1">IFERROR(NOW()-F3,"")</f>
        <v>4.1440393521043006E-2</v>
      </c>
      <c r="H3" s="125">
        <v>45950.57675925926</v>
      </c>
      <c r="I3" s="121" t="str">
        <f>IFERROR(VLOOKUP(D3,DB!A:F,6,0),"")</f>
        <v>Generator-DG</v>
      </c>
      <c r="J3" s="121" t="str">
        <f>IFERROR(VLOOKUP(D3,DB!A:G,7,0),"")</f>
        <v>Good</v>
      </c>
      <c r="K3" s="127" t="s">
        <v>39059</v>
      </c>
      <c r="L3" s="123" t="str">
        <f>IFERROR(VLOOKUP(D3,DB!A:I,9,0),"")</f>
        <v>Latis</v>
      </c>
    </row>
    <row r="4" spans="1:16" ht="15" customHeight="1">
      <c r="A4" s="121"/>
      <c r="B4" s="121" t="str">
        <f>IFERROR(VLOOKUP(D4,DB!A:K,11,0),"")</f>
        <v/>
      </c>
      <c r="C4" s="122"/>
      <c r="D4" s="95"/>
      <c r="E4" s="100"/>
      <c r="F4" s="125"/>
      <c r="G4" s="126">
        <f ca="1">IFERROR(NOW()-F4,"")</f>
        <v>45950.678176504633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45950.678176504633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45950.678176504633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45950.678176504633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45950.678176504633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45950.678176504633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45950.678176504633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45950.678176504633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45950.678176504633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45950.678176504633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45950.678176504633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45950.678176504633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45950.678176504633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45950.678176504633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45950.678176504633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45950.678176504633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45950.678176504633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45950.678176504633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45950.678176504633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45950.678176504633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45950.678176504633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45950.678176504633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45950.678176504633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45950.678176504633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45950.678176504633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45950.678176504633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45950.678176504633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45950.678176504633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45950.678176504633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45950.678176504633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45950.678176504633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45950.678176504633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45950.678176504633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45950.678176504633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45950.678176504633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45950.678176504633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45950.678176504633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45950.678176504633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45950.678176504633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45950.678176504633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45950.678176504633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45950.678176504633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45950.678176504633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45950.678176504633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45950.678176504633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45950.678176504633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45950.678176504633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45950.678176504633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45950.678176504633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45950.678176504633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45950.678176504633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45950.678176504633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45950.678176504633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45950.678176504633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45950.678176504633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45950.678176504633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45950.678176504633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45950.678176504633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45950.678176504633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45950.678176504633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45950.678176504633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45950.678176504633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45950.678176504633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45950.678176504633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45950.678176504633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45950.678176504633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45950.678176504633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45950.678176504633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45950.678176504633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45950.678176504633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45950.678176504633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45950.678176504633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45950.678176504633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45950.678176504633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45950.678176504633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45950.678176504633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45950.678176504633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45950.678176504633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45950.678176504633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45950.678176504633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45950.678176504633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45950.678176504633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45950.678176504633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45950.678176504633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45950.678176504633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45950.678176504633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45950.678176504633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45950.678176504633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45950.678176504633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45950.678176504633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45950.678176504633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45950.678176504633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45950.678176504633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45950.678176504633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45950.678176504633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45950.678176504633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45950.678176504633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45950.678176504633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45950.678176504633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45950.678176504633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45950.678176504633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45950.678176504633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45950.678176504633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45950.678176504633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45950.678176504633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45950.678176504633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45950.678176504633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45950.678176504633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45950.678176504633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45950.678176504633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45950.678176504633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45950.678176504633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45950.678176504633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45950.678176504633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45950.678176504633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45950.678176504633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45950.678176504633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45950.678176504633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45950.678176504633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45950.678176504633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45950.678176504633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45950.678176504633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45950.678176504633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45950.678176504633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45950.678176504633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45950.678176504633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45950.678176504633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45950.678176504633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45950.678176504633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45950.678176504633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45950.678176504633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45950.678176504633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45950.678176504633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45950.678176504633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45950.678176504633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45950.678176504633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45950.678176504633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45950.678176504633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45950.678176504633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45950.678176504633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45950.678176504633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45950.678176504633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45950.678176504633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45950.678176504633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45950.678176504633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45950.678176504633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45950.678176504633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45950.678176504633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45950.678176504633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45950.678176504633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45950.678176504633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45950.678176504633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45950.678176504633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45950.678176504633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45950.678176504633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45950.678176504633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45950.678176504633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45950.678176504633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45950.678176504633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45950.678176504633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45950.678176504633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45950.678176504633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45950.678176504633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45950.678176504633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45950.678176504633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45950.678176504633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45950.678176504633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45950.678176504633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45950.678176504633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45950.678176504633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45950.678176504633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45950.678176504633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45950.678176504633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45950.678176504633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45950.678176504633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45950.678176504633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45950.678176504633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45950.678176504633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45950.678176504633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45950.678176504633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45950.678176504633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45950.678176504633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45950.678176504633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45950.678176504633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45950.678176504633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45950.678176504633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45950.678176504633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45950.678176504633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45950.678176504633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45950.678176504633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45950.678176504633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45950.678176504633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45950.678176504633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45950.678176504633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45950.678176504633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45950.678176504633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45950.678176504633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45950.678176504633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45950.678176504633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45950.678176504633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45950.678176504633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45950.678176504633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45950.678176504633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45950.678176504633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45950.678176504633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45950.678176504633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45950.678176504633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45950.678176504633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45950.678176504633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45950.678176504633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45950.678176504633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45950.678176504633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45950.678176504633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45950.678176504633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45950.678176504633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45950.678176504633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45950.678176504633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45950.678176504633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45950.678176504633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45950.678176504633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45950.678176504633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45950.678176504633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45950.678176504633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45950.678176504633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45950.678176504633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45950.678176504633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45950.678176504633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45950.678176504633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45950.678176504633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45950.678176504633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45950.678176504633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45950.678176504633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45950.678176504633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45950.678176504633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45950.678176504633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45950.678176504633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45950.678176504633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45950.678176504633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45950.678176504633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45950.678176504633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45950.678176504633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45950.678176504633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45950.678176504633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45950.678176504633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45950.678176504633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45950.678176504633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45950.678176504633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45950.678176504633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45950.678176504633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45950.678176504633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45950.678176504633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45950.678176504633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45950.678176504633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45950.678176504633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45950.678176504633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45950.678176504633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45950.678176504633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45950.678176504633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45950.678176504633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45950.678176504633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45950.678176504633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45950.678176504633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45950.678176504633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45950.678176504633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45950.678176504633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45950.678176504633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45950.678176504633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45950.678176504633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45950.678176504633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45950.678176504633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45950.678176504633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45950.678176504633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45950.678176504633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45950.678176504633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45950.678176504633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45950.678176504633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45950.678176504633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45950.678176504633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45950.678176504633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45950.678176504633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45950.678176504633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45950.678176504633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45950.678176504633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45950.678176504633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45950.678176504633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45950.678176504633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45950.678176504633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45950.678176504633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45950.678176504633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45950.678176504633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45950.678176504633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45950.678176504633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45950.678176504633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45950.678176504633</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45950.678176504633</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9"/>
  <sheetViews>
    <sheetView tabSelected="1"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58.846116319444263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24.489299189815938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5.9066024305575411</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2.0170653935201699</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1</v>
      </c>
      <c r="D6" s="159" t="s">
        <v>31035</v>
      </c>
      <c r="E6" s="159" t="s">
        <v>39047</v>
      </c>
      <c r="F6" s="160">
        <v>45950.645185185182</v>
      </c>
      <c r="G6" s="161">
        <f ca="1">IFERROR(NOW()-F6,"")</f>
        <v>3.2991319450957235E-2</v>
      </c>
      <c r="H6" s="160">
        <v>45950.612546296295</v>
      </c>
      <c r="I6" s="159" t="str">
        <f>IFERROR(VLOOKUP(D6,DB!A:F,6,0),"")</f>
        <v>SCECO</v>
      </c>
      <c r="J6" s="159" t="str">
        <f>IFERROR(VLOOKUP(D6,DB!A:G,7,0),"")</f>
        <v>Vandalized</v>
      </c>
      <c r="K6" s="159" t="s">
        <v>39069</v>
      </c>
      <c r="L6" s="159" t="str">
        <f>IFERROR(VLOOKUP(D6,DB!A:I,9,0),"")</f>
        <v>Latis</v>
      </c>
    </row>
    <row r="7" spans="1:13" ht="15">
      <c r="A7" s="159"/>
      <c r="B7" s="159" t="str">
        <f>IFERROR(VLOOKUP(D7,DB!A:K,11,0),"")</f>
        <v/>
      </c>
      <c r="C7" s="159"/>
      <c r="D7" s="159"/>
      <c r="E7" s="159"/>
      <c r="F7" s="160"/>
      <c r="G7" s="161">
        <f ca="1">IFERROR(NOW()-F7,"")</f>
        <v>45950.678176504633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45950.678176504633</v>
      </c>
      <c r="H8" s="160"/>
      <c r="I8" s="159" t="str">
        <f>IFERROR(VLOOKUP(D8,DB!A:F,6,0),"")</f>
        <v/>
      </c>
      <c r="J8" s="159" t="str">
        <f>IFERROR(VLOOKUP(D8,DB!A:G,7,0),"")</f>
        <v/>
      </c>
      <c r="K8" s="159"/>
      <c r="L8" s="159" t="str">
        <f>IFERROR(VLOOKUP(D8,DB!A:I,9,0),"")</f>
        <v/>
      </c>
    </row>
    <row r="9" spans="1:13" ht="15">
      <c r="A9" s="159"/>
      <c r="B9" s="159" t="str">
        <f>IFERROR(VLOOKUP(D9,DB!A:K,11,0),"")</f>
        <v/>
      </c>
      <c r="C9" s="159"/>
      <c r="D9"/>
      <c r="E9" s="159"/>
      <c r="F9" s="160"/>
      <c r="G9" s="161">
        <f ca="1">IFERROR(NOW()-F9,"")</f>
        <v>45950.678176504633</v>
      </c>
      <c r="H9" s="160"/>
      <c r="I9" s="159" t="str">
        <f>IFERROR(VLOOKUP(D9,DB!A:F,6,0),"")</f>
        <v/>
      </c>
      <c r="J9" s="159" t="str">
        <f>IFERROR(VLOOKUP(D9,DB!A:G,7,0),"")</f>
        <v/>
      </c>
      <c r="K9" s="159"/>
      <c r="L9" s="159" t="str">
        <f>IFERROR(VLOOKUP(D9,DB!A:I,9,0),"")</f>
        <v/>
      </c>
    </row>
    <row r="10" spans="1:13" ht="15">
      <c r="A10" s="159"/>
      <c r="B10" s="159" t="str">
        <f>IFERROR(VLOOKUP(D10,DB!A:K,11,0),"")</f>
        <v/>
      </c>
      <c r="C10" s="159"/>
      <c r="D10" s="162"/>
      <c r="E10" s="159"/>
      <c r="F10" s="160"/>
      <c r="G10" s="161">
        <f ca="1">IFERROR(NOW()-F10,"")</f>
        <v>45950.678176504633</v>
      </c>
      <c r="H10" s="160"/>
      <c r="I10" s="159" t="str">
        <f>IFERROR(VLOOKUP(D10,DB!A:F,6,0),"")</f>
        <v/>
      </c>
      <c r="J10" s="159" t="str">
        <f>IFERROR(VLOOKUP(D10,DB!A:G,7,0),"")</f>
        <v/>
      </c>
      <c r="K10" s="159"/>
      <c r="L10" s="159" t="str">
        <f>IFERROR(VLOOKUP(D10,DB!A:I,9,0),"")</f>
        <v/>
      </c>
    </row>
    <row r="11" spans="1:13" ht="15">
      <c r="A11" s="159"/>
      <c r="B11" s="159" t="str">
        <f>IFERROR(VLOOKUP(D11,DB!A:K,11,0),"")</f>
        <v/>
      </c>
      <c r="C11" s="159"/>
      <c r="D11"/>
      <c r="E11" s="159"/>
      <c r="F11" s="160"/>
      <c r="G11" s="161">
        <f ca="1">IFERROR(NOW()-F11,"")</f>
        <v>45950.678176504633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45950.678176504633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45950.678176504633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45950.678176504633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45950.678176504633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45950.678176504633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45950.678176504633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45950.678176504633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45950.678176504633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45950.678176504633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45950.678176504633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45950.678176504633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45950.678176504633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45950.678176504633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45950.678176504633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45950.678176504633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45950.678176504633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45950.678176504633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45950.678176504633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45950.678176504633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45950.678176504633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45950.678176504633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45950.678176504633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45950.678176504633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45950.678176504633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45950.678176504633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45950.678176504633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45950.678176504633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45950.678176504633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45950.678176504633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45950.678176504633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45950.678176504633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45950.678176504633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45950.678176504633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45950.678176504633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45950.678176504633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45950.678176504633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45950.678176504633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45950.678176504633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45950.678176504633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45950.678176504633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45950.678176504633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45950.678176504633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45950.678176504633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45950.678176504633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45950.678176504633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45950.678176504633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45950.678176504633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45950.678176504633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45950.678176504633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45950.678176504633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45950.678176504633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45950.678176504633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45950.678176504633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45950.678176504633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45950.678176504633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45950.678176504633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45950.678176504633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45950.678176504633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45950.678176504633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45950.678176504633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45950.678176504633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45950.678176504633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45950.678176504633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45950.678176504633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45950.678176504633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45950.678176504633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45950.678176504633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45950.678176504633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45950.678176504633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45950.678176504633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45950.678176504633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45950.678176504633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45950.678176504633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45950.678176504633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45950.678176504633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45950.678176504633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45950.678176504633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45950.678176504633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45950.678176504633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45950.678176504633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45950.678176504633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45950.678176504633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45950.678176504633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45950.678176504633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45950.678176504633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45950.678176504633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45950.678176504633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45950.678176504633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45950.678176504633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45950.678176504633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45950.678176504633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45950.678176504633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45950.678176504633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45950.678176504633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45950.678176504633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45950.678176504633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45950.678176504633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45950.678176504633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45950.678176504633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45950.678176504633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45950.678176504633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45950.678176504633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45950.678176504633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45950.678176504633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45950.678176504633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45950.678176504633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45950.678176504633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45950.678176504633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45950.678176504633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45950.678176504633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45950.678176504633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45950.678176504633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45950.678176504633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45950.678176504633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45950.678176504633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45950.678176504633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45950.678176504633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45950.678176504633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45950.678176504633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45950.678176504633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45950.678176504633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45950.678176504633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45950.678176504633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45950.678176504633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45950.678176504633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45950.678176504633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45950.678176504633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45950.678176504633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45950.678176504633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45950.678176504633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45950.678176504633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45950.678176504633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45950.678176504633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45950.678176504633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45950.678176504633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45950.678176504633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45950.678176504633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45950.678176504633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45950.678176504633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45950.678176504633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45950.678176504633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45950.678176504633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45950.678176504633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45950.678176504633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45950.678176504633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45950.678176504633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45950.678176504633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45950.678176504633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45950.678176504633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45950.678176504633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45950.678176504633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45950.678176504633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45950.678176504633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45950.678176504633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45950.678176504633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45950.678176504633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45950.678176504633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45950.678176504633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45950.678176504633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45950.678176504633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45950.678176504633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45950.678176504633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45950.678176504633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45950.678176504633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45950.678176504633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45950.678176504633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45950.678176504633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45950.678176504633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45950.678176504633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45950.678176504633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45950.678176504633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45950.678176504633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45950.678176504633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45950.678176504633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45950.678176504633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45950.678176504633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45950.678176504633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45950.678176504633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45950.678176504633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45950.678176504633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45950.678176504633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45950.678176504633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45950.678176504633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45950.678176504633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45950.678176504633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45950.678176504633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45950.678176504633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45950.678176504633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45950.678176504633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45950.678176504633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45950.678176504633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45950.678176504633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45950.678176504633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45950.678176504633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45950.678176504633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45950.678176504633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45950.678176504633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45950.678176504633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45950.678176504633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45950.678176504633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45950.678176504633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45950.678176504633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45950.678176504633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45950.678176504633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45950.678176504633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45950.678176504633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45950.678176504633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45950.678176504633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45950.678176504633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45950.678176504633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45950.678176504633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45950.678176504633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45950.678176504633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45950.678176504633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45950.678176504633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45950.678176504633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45950.678176504633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45950.678176504633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45950.678176504633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45950.678176504633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45950.678176504633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45950.678176504633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45950.678176504633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45950.678176504633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45950.678176504633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45950.678176504633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45950.678176504633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45950.678176504633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45950.678176504633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45950.678176504633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45950.678176504633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45950.678176504633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45950.678176504633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45950.678176504633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45950.678176504633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45950.678176504633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45950.678176504633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45950.678176504633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45950.678176504633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45950.678176504633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45950.678176504633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45950.678176504633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45950.678176504633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45950.678176504633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45950.678176504633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45950.678176504633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45950.678176504633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45950.678176504633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45950.678176504633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45950.678176504633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45950.678176504633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45950.678176504633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45950.678176504633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45950.678176504633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45950.678176504633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45950.678176504633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45950.678176504633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45950.678176504633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45950.678176504633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45950.678176504633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45950.678176504633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45950.678176504633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45950.678176504633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45950.678176504633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45950.678176504633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45950.678176504633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45950.678176504633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45950.678176504633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45950.678176504633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45950.678176504633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45950.678176504633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45950.678176504633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45950.678176504633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45950.678176504633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45950.678176504633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45950.678176504633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45950.678176504633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45950.678176504633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45950.678176504633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45950.678176504633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45950.678176504633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45950.678176504633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45950.678176504633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45950.678176504633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45950.678176504633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45950.678176504633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45950.678176504633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45950.678176504633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45950.678176504633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45950.678176504633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45950.678176504633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45950.678176504633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45950.678176504633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45950.678176504633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45950.678176504633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45950.678176504633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45950.678176504633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45950.678176504633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45950.678176504633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45950.678176504633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45950.678176504633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45950.678176504633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45950.678176504633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45950.678176504633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45950.678176504633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45950.678176504633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45950.678176504633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45950.678176504633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45950.678176504633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45950.678176504633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45950.678176504633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45950.678176504633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45950.678176504633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45950.678176504633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45950.678176504633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45950.678176504633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45950.678176504633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45950.678176504633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45950.678176504633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45950.678176504633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45950.678176504633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45950.678176504633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45950.678176504633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45950.678176504633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45950.678176504633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45950.678176504633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45950.678176504633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45950.678176504633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45950.678176504633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45950.678176504633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45950.678176504633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45950.678176504633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45950.678176504633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45950.678176504633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45950.678176504633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45950.678176504633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45950.678176504633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45950.678176504633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45950.678176504633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45950.678176504633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45950.678176504633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45950.678176504633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45950.678176504633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45950.678176504633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45950.678176504633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45950.678176504633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45950.678176504633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45950.678176504633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45950.678176504633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45950.678176504633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45950.678176504633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45950.678176504633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45950.678176504633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45950.678176504633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45950.678176504633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45950.678176504633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45950.678176504633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45950.678176504633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45950.678176504633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45950.678176504633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45950.678176504633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45950.678176504633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45950.678176504633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45950.678176504633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45950.678176504633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45950.678176504633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45950.678176504633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45950.678176504633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45950.678176504633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45950.678176504633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45950.678176504633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45950.678176504633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45950.678176504633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45950.678176504633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45950.678176504633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45950.678176504633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45950.678176504633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45950.678176504633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45950.678176504633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45950.678176504633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45950.678176504633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45950.678176504633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45950.678176504633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45950.678176504633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45950.678176504633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45950.678176504633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45950.678176504633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45950.678176504633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45950.678176504633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45950.678176504633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45950.678176504633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45950.678176504633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45950.678176504633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45950.678176504633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45950.678176504633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45950.678176504633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45950.678176504633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45950.678176504633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45950.678176504633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45950.678176504633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45950.678176504633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45950.678176504633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45950.678176504633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45950.678176504633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45950.678176504633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45950.678176504633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45950.678176504633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45950.678176504633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45950.678176504633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45950.678176504633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45950.678176504633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45950.678176504633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45950.678176504633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45950.678176504633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45950.678176504633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45950.678176504633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45950.678176504633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45950.678176504633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45950.678176504633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45950.678176504633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45950.678176504633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45950.678176504633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45950.678176504633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45950.678176504633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45950.678176504633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45950.678176504633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45950.678176504633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45950.678176504633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45950.678176504633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45950.678176504633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45950.678176504633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45950.678176504633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45950.678176504633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45950.678176504633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45950.678176504633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45950.678176504633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45950.678176504633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45950.678176504633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45950.678176504633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45950.678176504633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45950.678176504633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45950.678176504633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45950.678176504633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45950.678176504633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45950.678176504633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45950.678176504633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45950.678176504633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45950.678176504633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45950.678176504633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45950.678176504633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45950.678176504633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45950.678176504633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45950.678176504633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45950.678176504633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45950.678176504633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45950.678176504633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45950.678176504633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45950.678176504633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45950.678176504633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45950.678176504633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45950.678176504633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45950.678176504633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45950.678176504633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45950.678176504633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45950.678176504633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45950.678176504633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45950.678176504633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45950.678176504633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45950.678176504633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45950.678176504633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45950.678176504633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45950.678176504633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45950.678176504633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45950.678176504633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45950.678176504633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45950.678176504633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45950.678176504633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45950.678176504633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45950.678176504633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45950.678176504633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45950.678176504633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45950.678176504633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45950.678176504633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45950.678176504633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45950.678176504633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45950.678176504633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45950.678176504633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45950.678176504633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45950.678176504633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45950.678176504633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45950.678176504633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45950.678176504633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45950.678176504633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45950.678176504633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45950.678176504633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45950.678176504633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45950.678176504633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45950.678176504633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45950.678176504633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45950.678176504633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45950.678176504633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45950.678176504633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45950.678176504633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45950.678176504633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45950.678176504633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45950.678176504633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45950.678176504633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45950.678176504633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45950.678176504633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45950.678176504633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45950.678176504633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45950.678176504633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45950.678176504633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45950.678176504633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45950.678176504633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45950.678176504633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45950.678176504633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45950.678176504633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45950.678176504633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45950.678176504633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45950.678176504633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45950.678176504633</v>
      </c>
      <c r="H533" s="160"/>
      <c r="I533" s="159" t="str">
        <f>IFERROR(VLOOKUP(D533,DB!A:F,6,0),"")</f>
        <v/>
      </c>
      <c r="J533" s="159" t="str">
        <f>IFERROR(VLOOKUP(D533,DB!A:G,7,0),"")</f>
        <v/>
      </c>
      <c r="K533" s="159"/>
      <c r="L533" s="159" t="str">
        <f>IFERROR(VLOOKUP(D533,DB!A:I,9,0),"")</f>
        <v/>
      </c>
    </row>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43" ht="15"/>
    <row r="644" ht="15"/>
    <row r="646" ht="15"/>
    <row r="647" ht="15"/>
    <row r="648" ht="15"/>
    <row r="649" ht="15"/>
    <row r="651" ht="15"/>
    <row r="652" ht="15"/>
    <row r="659" ht="15"/>
    <row r="660" ht="15"/>
    <row r="661" ht="15"/>
    <row r="662" ht="15"/>
    <row r="663" ht="15"/>
    <row r="664" ht="15"/>
    <row r="667" ht="15"/>
    <row r="668" ht="15"/>
    <row r="669" ht="15"/>
    <row r="670" ht="15"/>
    <row r="671" ht="15"/>
    <row r="672" ht="15"/>
    <row r="673" ht="15"/>
    <row r="674" ht="15"/>
    <row r="675" ht="15"/>
    <row r="676" ht="15"/>
    <row r="677" ht="15"/>
    <row r="678"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772" ht="15"/>
    <row r="773" ht="15"/>
    <row r="774" ht="15"/>
    <row r="775" ht="15"/>
    <row r="776" ht="15"/>
    <row r="777" ht="15"/>
    <row r="778" ht="15"/>
    <row r="779" ht="15"/>
    <row r="780" ht="15"/>
    <row r="781"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6" ht="15"/>
    <row r="867"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1071" ht="15"/>
    <row r="1072" ht="15"/>
    <row r="1073" ht="15"/>
    <row r="1074" ht="15"/>
    <row r="1075" ht="15"/>
    <row r="1076"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6" ht="15"/>
    <row r="1147" ht="15"/>
    <row r="1149" ht="15"/>
    <row r="1150" ht="15"/>
    <row r="1151" ht="15"/>
    <row r="1152" ht="15"/>
    <row r="1153" ht="15"/>
    <row r="1154" ht="15"/>
    <row r="1155"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7" ht="15"/>
    <row r="1278" ht="15"/>
    <row r="1279" ht="15"/>
    <row r="1280" ht="15"/>
    <row r="1281" ht="15"/>
    <row r="1282" ht="15"/>
    <row r="1283" ht="15"/>
    <row r="1284" ht="15"/>
    <row r="1285" ht="15"/>
    <row r="1286" ht="15"/>
    <row r="1294" ht="15"/>
    <row r="1295" ht="15"/>
    <row r="1298" ht="15"/>
    <row r="1299" ht="15"/>
    <row r="1300" ht="15"/>
    <row r="1301" ht="15"/>
    <row r="1302" ht="15"/>
    <row r="1303" ht="15"/>
    <row r="1304" ht="15"/>
    <row r="1305" ht="15"/>
    <row r="1308" ht="15"/>
    <row r="1309" ht="15"/>
    <row r="1310" ht="15"/>
    <row r="1311" ht="15"/>
    <row r="1312" ht="15"/>
    <row r="1313" ht="15"/>
    <row r="1314" ht="15"/>
    <row r="1315" ht="15"/>
    <row r="1316" ht="15"/>
    <row r="1317" ht="15"/>
    <row r="1318" ht="15"/>
    <row r="1319" ht="15"/>
    <row r="1321" ht="15"/>
    <row r="1322" ht="15"/>
    <row r="1323" ht="15"/>
    <row r="1326" ht="15"/>
    <row r="1328" ht="15"/>
    <row r="1330" ht="15"/>
    <row r="1333" ht="15"/>
    <row r="1334" ht="15"/>
    <row r="1335" ht="15"/>
    <row r="1337" ht="15"/>
    <row r="1339" ht="15"/>
  </sheetData>
  <dataValidations count="2">
    <dataValidation allowBlank="1" showInputMessage="1" showErrorMessage="1" sqref="E1" xr:uid="{920C6338-E771-4DAE-8C89-92A9093EA4DE}"/>
    <dataValidation type="list" allowBlank="1" showInputMessage="1" showErrorMessage="1" sqref="E2:E5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1</v>
      </c>
      <c r="D2" s="105" t="s">
        <v>37111</v>
      </c>
      <c r="E2" s="108" t="s">
        <v>38964</v>
      </c>
      <c r="F2" s="109">
        <v>45950.642812500002</v>
      </c>
      <c r="G2" s="78">
        <f ca="1">IFERROR(NOW()-F2,"-")</f>
        <v>3.5364004630537238E-2</v>
      </c>
      <c r="H2" s="109">
        <v>45950.632534722223</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5</v>
      </c>
      <c r="D3" s="105" t="s">
        <v>35642</v>
      </c>
      <c r="E3" s="108" t="s">
        <v>38964</v>
      </c>
      <c r="F3" s="109">
        <v>45950.657858796294</v>
      </c>
      <c r="G3" s="78">
        <f ca="1">IFERROR(NOW()-F3,"-")</f>
        <v>2.031770833855262E-2</v>
      </c>
      <c r="H3" s="109">
        <v>45950.649814814817</v>
      </c>
      <c r="I3" s="105" t="str">
        <f>IFERROR(VLOOKUP(D3,DB!A:F,6,0),"")</f>
        <v>Generator-SG</v>
      </c>
      <c r="J3" s="104" t="str">
        <f>IFERROR(VLOOKUP(D3,DB!A:G,7,0),"")</f>
        <v xml:space="preserve">Weak </v>
      </c>
      <c r="K3" s="110" t="s">
        <v>39073</v>
      </c>
      <c r="L3" s="111" t="str">
        <f>IFERROR(VLOOKUP(D3,DB!A:I,9,0),"")</f>
        <v>Latis</v>
      </c>
    </row>
    <row r="4" spans="1:16383" ht="31.5" customHeight="1">
      <c r="A4" s="106"/>
      <c r="B4" s="105" t="str">
        <f>IFERROR(VLOOKUP(D4,DB!A:K,11,0),"")</f>
        <v/>
      </c>
      <c r="C4" s="107"/>
      <c r="D4" s="105"/>
      <c r="E4" s="108"/>
      <c r="F4" s="109"/>
      <c r="G4" s="78">
        <f ca="1">IFERROR(NOW()-F4,"-")</f>
        <v>45950.678176504633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45950.678176504633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45950.678176504633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4"/>
      <c r="E7" s="108"/>
      <c r="F7" s="109"/>
      <c r="G7" s="78">
        <f ca="1">IFERROR(NOW()-F7,"-")</f>
        <v>45950.678176504633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45950.678176504633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45950.678176504633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45950.678176504633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45950.678176504633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45950.678176504633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45950.678176504633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45950.678176504633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45950.678176504633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45950.678176504633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45950.678176504633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45950.678176504633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45950.678176504633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45950.678176504633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45950.678176504633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45950.678176504633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45950.678176504633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45950.678176504633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45950.678176504633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45950.678176504633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45950.678176504633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45950.678176504633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45950.678176504633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45950.678176504633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45950.678176504633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45950.678176504633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45950.678176504633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45950.678176504633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45950.678176504633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45950.678176504633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45950.678176504633</v>
      </c>
      <c r="H37" s="109"/>
      <c r="I37" s="105" t="str">
        <f>IFERROR(VLOOKUP(D37,DB!A:F,6,0),"")</f>
        <v/>
      </c>
      <c r="J37" s="104" t="str">
        <f>IFERROR(VLOOKUP(D37,DB!A:G,7,0),"")</f>
        <v/>
      </c>
      <c r="K37" s="110"/>
      <c r="L37" s="111"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