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38" documentId="13_ncr:1_{F6CB121F-512D-4AA6-A0C1-0FB36C537598}" xr6:coauthVersionLast="47" xr6:coauthVersionMax="47" xr10:uidLastSave="{4137EAEE-8AB3-449D-A94B-3A76B60B3671}"/>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<sst xmlns="http://schemas.openxmlformats.org/spreadsheetml/2006/main" count="178646" uniqueCount="39088">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</sst>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286.61399641203752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6.1186839120346121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45949.562422337964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45949.562422337964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45949.562422337964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45949.562422337964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45949.562422337964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45949.562422337964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45949.562422337964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45949.562422337964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45949.562422337964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45949.562422337964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45949.562422337964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45949.562422337964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45949.562422337964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45949.562422337964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45949.562422337964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45949.562422337964</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45949.562422337964</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45949.562422337964</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45949.562422337964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45949.562422337964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45949.562422337964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45949.562422337964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45949.562422337964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45949.562422337964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45949.562422337964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45949.562422337964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45949.562422337964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45949.562422337964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45949.562422337964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45949.562422337964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45949.562422337964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45949.562422337964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45949.562422337964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45949.562422337964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45949.562422337964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45949.562422337964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45949.562422337964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45949.562422337964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45949.562422337964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45949.562422337964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45949.562422337964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45949.562422337964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45949.562422337964</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45949.562422337964</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45949.562422337964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45949.562422337964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45949.562422337964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45949.562422337964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45949.562422337964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45949.562422337964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45949.562422337964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45949.562422337964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45949.562422337964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45949.562422337964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45949.562422337964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45949.562422337964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45949.562422337964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45949.562422337964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45949.562422337964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45949.562422337964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45949.562422337964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45949.562422337964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45949.562422337964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45949.562422337964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45949.562422337964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45949.562422337964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45949.562422337964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45949.562422337964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45949.562422337964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45949.562422337964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45949.562422337964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45949.562422337964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45949.562422337964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45949.562422337964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45949.562422337964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45949.562422337964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45949.562422337964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45949.562422337964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45949.562422337964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45949.562422337964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45949.562422337964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45949.562422337964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45949.562422337964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45949.562422337964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45949.562422337964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45949.562422337964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45949.562422337964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45949.562422337964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45949.562422337964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45949.562422337964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45949.562422337964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45949.562422337964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45949.562422337964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45949.562422337964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45949.562422337964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45949.562422337964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45949.562422337964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45949.562422337964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45949.562422337964</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45949.562422337964</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0239EE1-415A-4DF5-A8BA-D560ED98B224}"/>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142.83533900463226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124.56258437500219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5.0666468749986961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R2</v>
      </c>
      <c r="C6" s="18"/>
      <c r="D6" s="18" t="s">
        <v>26919</v>
      </c>
      <c r="E6" s="116"/>
      <c r="F6" s="117"/>
      <c r="G6" s="118">
        <f ca="1">IFERROR(NOW()-F6,"-")</f>
        <v>45949.562422337964</v>
      </c>
      <c r="H6" s="117"/>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45949.562422337964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45949.562422337964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45949.562422337964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45949.562422337964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45949.562422337964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45949.562422337964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45949.562422337964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45949.562422337964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45949.562422337964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45949.562422337964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45949.562422337964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45949.562422337964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45949.562422337964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45949.562422337964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45949.562422337964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45949.562422337964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45949.562422337964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45949.562422337964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45949.562422337964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45949.562422337964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45949.562422337964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45949.562422337964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45949.562422337964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45949.562422337964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45949.562422337964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45949.562422337964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45949.562422337964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45949.562422337964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45949.562422337964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45949.562422337964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45949.562422337964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45949.562422337964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45949.562422337964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45949.562422337964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45949.562422337964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45949.562422337964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45949.562422337964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45949.562422337964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45949.562422337964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45949.562422337964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45949.562422337964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45949.562422337964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45949.562422337964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45949.562422337964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45949.562422337964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45949.562422337964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45949.562422337964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45949.562422337964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45949.562422337964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45949.562422337964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45949.562422337964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45949.562422337964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45949.562422337964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45949.562422337964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45949.562422337964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45949.562422337964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45949.562422337964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45949.562422337964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45949.562422337964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45949.562422337964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45949.562422337964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45949.562422337964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45949.562422337964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45949.562422337964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45949.562422337964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45949.562422337964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45949.562422337964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45949.562422337964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45949.562422337964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45949.562422337964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45949.562422337964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45949.562422337964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45949.562422337964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45949.562422337964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45949.562422337964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45949.562422337964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45949.562422337964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45949.562422337964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45949.562422337964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45949.562422337964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45949.562422337964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45949.562422337964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45949.562422337964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45949.562422337964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45949.562422337964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45949.562422337964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45949.562422337964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45949.562422337964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45949.562422337964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45949.562422337964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45949.562422337964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45949.562422337964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45949.562422337964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45949.562422337964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45949.562422337964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45949.562422337964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45949.562422337964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45949.562422337964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45949.562422337964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45949.562422337964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45949.562422337964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45949.562422337964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45949.562422337964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45949.562422337964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45949.562422337964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45949.562422337964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45949.562422337964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45949.562422337964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45949.562422337964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45949.562422337964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45949.562422337964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45949.562422337964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45949.562422337964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45949.562422337964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45949.562422337964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45949.562422337964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45949.562422337964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45949.562422337964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45949.562422337964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45949.562422337964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45949.562422337964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45949.562422337964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45949.562422337964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45949.562422337964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45949.562422337964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45949.562422337964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45949.562422337964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45949.562422337964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45949.562422337964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45949.562422337964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45949.562422337964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45949.562422337964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45949.562422337964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45949.562422337964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45949.562422337964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45949.562422337964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45949.562422337964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45949.562422337964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45949.562422337964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45949.562422337964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45949.562422337964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45949.562422337964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45949.562422337964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45949.562422337964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45949.562422337964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45949.562422337964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45949.562422337964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45949.562422337964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45949.562422337964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45949.562422337964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45949.562422337964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45949.562422337964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45949.562422337964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45949.562422337964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45949.562422337964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45949.562422337964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45949.562422337964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45949.562422337964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45949.562422337964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45949.562422337964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45949.562422337964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45949.562422337964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45949.562422337964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45949.562422337964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45949.562422337964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45949.562422337964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45949.562422337964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45949.562422337964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45949.562422337964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45949.562422337964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45949.562422337964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45949.562422337964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45949.562422337964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45949.562422337964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45949.562422337964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45949.562422337964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45949.562422337964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45949.562422337964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45949.562422337964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45949.562422337964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45949.562422337964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45949.562422337964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45949.562422337964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45949.562422337964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45949.562422337964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45949.562422337964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45949.562422337964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45949.562422337964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45949.562422337964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45949.562422337964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45949.562422337964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45949.562422337964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45949.562422337964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45949.562422337964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45949.562422337964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45949.562422337964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45949.562422337964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45949.562422337964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45949.562422337964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45949.562422337964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45949.562422337964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45949.562422337964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45949.562422337964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45949.562422337964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45949.562422337964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45949.562422337964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45949.562422337964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45949.562422337964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45949.562422337964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45949.562422337964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45949.562422337964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45949.562422337964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45949.562422337964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45949.562422337964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45949.562422337964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45949.562422337964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45949.562422337964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45949.562422337964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45949.562422337964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45949.562422337964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45949.562422337964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45949.562422337964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45949.562422337964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45949.562422337964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45949.562422337964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45949.562422337964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45949.562422337964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45949.562422337964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45949.562422337964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45949.562422337964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45949.562422337964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45949.562422337964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45949.562422337964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45949.562422337964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45949.562422337964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45949.562422337964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45949.562422337964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45949.562422337964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45949.562422337964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45949.562422337964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45949.562422337964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45949.562422337964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45949.562422337964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45949.562422337964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45949.562422337964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45949.562422337964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45949.562422337964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45949.562422337964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45949.562422337964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45949.562422337964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45949.562422337964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45949.562422337964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45949.562422337964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45949.562422337964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45949.562422337964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45949.562422337964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45949.562422337964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45949.562422337964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45949.562422337964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45949.562422337964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45949.562422337964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45949.562422337964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45949.562422337964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45949.562422337964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45949.562422337964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45949.562422337964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45949.562422337964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45949.562422337964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45949.562422337964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45949.562422337964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45949.562422337964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45949.562422337964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45949.562422337964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45949.562422337964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45949.562422337964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45949.562422337964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45949.562422337964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45949.562422337964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45949.562422337964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45949.562422337964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45949.562422337964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45949.562422337964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45949.562422337964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45949.562422337964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45949.562422337964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45949.562422337964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45949.562422337964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45949.562422337964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45949.562422337964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45949.562422337964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45949.562422337964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45949.562422337964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45949.562422337964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45949.562422337964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45949.562422337964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45949.562422337964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45949.562422337964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45949.562422337964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45949.562422337964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45949.562422337964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45949.562422337964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45949.562422337964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45949.562422337964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45949.562422337964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45949.562422337964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45949.562422337964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45949.562422337964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45949.562422337964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45949.562422337964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45949.562422337964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45949.562422337964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45949.562422337964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45949.562422337964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45949.562422337964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45949.562422337964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45949.562422337964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45949.562422337964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45949.562422337964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45949.562422337964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45949.562422337964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45949.562422337964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45949.562422337964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45949.562422337964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45949.562422337964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45949.562422337964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45949.562422337964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45949.562422337964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45949.562422337964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45949.562422337964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45949.562422337964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45949.562422337964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45949.562422337964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45949.562422337964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45949.562422337964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45949.562422337964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45949.562422337964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45949.562422337964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45949.562422337964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45949.562422337964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45949.562422337964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45949.562422337964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45949.562422337964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45949.562422337964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45949.562422337964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45949.562422337964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45949.562422337964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45949.562422337964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45949.562422337964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45949.562422337964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45949.562422337964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45949.562422337964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45949.562422337964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45949.562422337964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45949.562422337964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45949.562422337964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45949.562422337964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45949.562422337964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45949.562422337964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45949.562422337964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45949.562422337964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45949.562422337964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45949.562422337964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45949.562422337964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45949.562422337964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45949.562422337964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45949.562422337964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45949.562422337964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45949.562422337964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45949.562422337964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45949.562422337964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45949.562422337964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45949.562422337964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45949.562422337964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45949.562422337964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45949.562422337964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45949.562422337964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45949.562422337964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45949.562422337964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45949.562422337964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45949.562422337964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45949.562422337964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45949.562422337964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45949.562422337964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45949.562422337964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45949.562422337964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45949.562422337964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45949.562422337964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45949.562422337964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45949.562422337964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45949.562422337964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45949.562422337964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45949.562422337964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45949.562422337964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45949.562422337964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45949.562422337964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45949.562422337964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45949.562422337964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45949.562422337964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45949.562422337964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45949.562422337964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45949.562422337964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45949.562422337964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45949.562422337964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45949.562422337964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45949.562422337964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45949.562422337964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45949.562422337964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45949.562422337964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45949.562422337964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45949.562422337964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45949.562422337964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45949.562422337964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45949.562422337964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45949.562422337964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45949.562422337964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45949.562422337964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45949.562422337964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45949.562422337964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45949.562422337964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45949.562422337964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45949.562422337964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45949.562422337964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45949.562422337964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45949.562422337964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45949.562422337964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45949.562422337964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45949.562422337964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45949.562422337964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45949.562422337964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45949.562422337964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45949.562422337964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45949.562422337964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45949.562422337964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45949.562422337964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45949.562422337964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45949.562422337964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45949.562422337964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45949.562422337964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45949.562422337964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45949.562422337964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45949.562422337964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45949.562422337964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45949.562422337964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45949.562422337964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45949.562422337964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45949.562422337964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45949.562422337964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45949.562422337964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45949.562422337964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45949.562422337964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45949.562422337964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45949.562422337964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45949.562422337964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45949.562422337964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45949.562422337964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45949.562422337964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45949.562422337964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45949.562422337964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45949.562422337964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45949.562422337964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45949.562422337964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45949.562422337964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45949.562422337964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45949.562422337964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45949.562422337964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45949.562422337964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45949.562422337964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45949.562422337964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45949.562422337964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45949.562422337964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45949.562422337964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45949.562422337964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45949.562422337964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45949.562422337964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45949.562422337964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45949.562422337964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45949.562422337964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45949.562422337964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45949.562422337964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45949.562422337964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45949.562422337964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45949.562422337964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45949.562422337964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45949.562422337964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45949.562422337964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45949.562422337964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45949.562422337964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45949.562422337964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45949.562422337964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45949.562422337964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45949.562422337964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45949.562422337964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45949.562422337964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45949.562422337964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45949.562422337964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45949.562422337964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45949.562422337964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45949.562422337964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45949.562422337964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45949.562422337964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45949.562422337964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45949.562422337964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45949.562422337964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45949.562422337964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45949.562422337964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45949.562422337964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45949.562422337964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45949.562422337964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45949.562422337964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45949.562422337964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45949.562422337964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45949.562422337964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45949.562422337964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45949.562422337964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45949.562422337964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45949.562422337964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45949.562422337964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45949.562422337964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45949.562422337964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45949.562422337964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45949.562422337964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45949.562422337964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45949.562422337964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45949.562422337964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45949.562422337964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45949.562422337964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45949.562422337964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45949.562422337964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45949.562422337964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45949.562422337964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45949.562422337964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45949.562422337964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45949.562422337964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45949.562422337964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45949.562422337964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45949.562422337964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45949.562422337964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45949.562422337964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45949.562422337964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45949.562422337964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45949.562422337964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45949.562422337964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45949.562422337964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45949.562422337964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45949.562422337964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45949.562422337964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45949.562422337964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45949.562422337964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45949.562422337964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45949.562422337964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45949.562422337964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45949.562422337964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45949.562422337964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45949.562422337964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45949.562422337964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45949.562422337964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45949.562422337964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45949.562422337964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45949.562422337964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45949.562422337964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45949.562422337964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45949.562422337964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45949.562422337964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45949.562422337964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45949.562422337964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45949.562422337964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45949.562422337964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45949.562422337964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45949.562422337964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45949.562422337964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45949.562422337964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45949.562422337964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45949.562422337964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45949.562422337964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45949.562422337964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45949.562422337964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45949.562422337964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45949.562422337964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45949.562422337964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45949.562422337964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45949.562422337964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45949.562422337964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45949.562422337964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45949.562422337964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45949.562422337964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45949.562422337964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45949.562422337964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45949.562422337964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45949.562422337964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45949.562422337964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45949.562422337964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45949.562422337964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45949.562422337964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45949.562422337964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45949.562422337964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45949.562422337964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45949.562422337964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45949.562422337964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45949.562422337964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45949.562422337964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45949.562422337964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45949.562422337964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45949.562422337964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45949.562422337964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45949.562422337964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45949.562422337964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45949.562422337964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45949.562422337964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45949.562422337964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45949.562422337964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45949.562422337964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45949.562422337964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45949.562422337964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45949.562422337964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45949.562422337964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45949.562422337964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45949.562422337964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45949.562422337964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45949.562422337964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45949.562422337964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45949.562422337964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45949.562422337964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45949.562422337964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45949.562422337964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45949.562422337964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45949.562422337964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45949.562422337964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45949.562422337964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45949.562422337964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45949.562422337964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45949.562422337964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45949.562422337964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45949.562422337964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45949.562422337964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45949.562422337964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45949.562422337964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45949.562422337964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45949.562422337964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45949.562422337964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45949.562422337964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45949.562422337964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45949.562422337964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45949.562422337964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45949.562422337964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45949.562422337964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45949.562422337964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45949.562422337964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45949.562422337964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45949.562422337964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45949.562422337964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45949.562422337964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45949.562422337964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45949.562422337964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45949.562422337964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45949.562422337964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45949.562422337964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45949.562422337964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45949.562422337964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45949.562422337964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45949.562422337964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45949.562422337964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45949.562422337964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45949.562422337964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45949.562422337964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45949.562422337964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45949.562422337964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45949.562422337964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45949.562422337964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45949.562422337964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45949.562422337964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45949.562422337964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45949.562422337964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45949.562422337964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45949.562422337964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45949.562422337964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45949.562422337964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45949.562422337964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45949.562422337964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45949.562422337964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45949.562422337964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45949.562422337964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45949.562422337964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45949.562422337964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45949.562422337964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45949.562422337964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45949.562422337964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45949.562422337964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45949.562422337964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45949.562422337964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45949.562422337964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45949.562422337964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45949.562422337964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45949.562422337964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45949.562422337964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45949.562422337964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45949.562422337964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45949.562422337964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45949.562422337964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45949.562422337964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45949.562422337964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45949.562422337964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45949.562422337964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45949.562422337964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45949.562422337964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45949.562422337964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45949.562422337964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45949.562422337964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45949.562422337964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45949.562422337964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45949.562422337964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45949.562422337964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45949.562422337964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45949.562422337964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45949.562422337964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45949.562422337964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45949.562422337964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45949.562422337964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45949.562422337964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45949.562422337964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45949.562422337964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45949.562422337964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45949.562422337964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45949.562422337964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45949.562422337964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45949.562422337964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45949.562422337964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45949.562422337964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45949.562422337964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45949.562422337964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45949.562422337964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45949.562422337964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45949.562422337964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45949.562422337964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45949.562422337964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45949.562422337964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45949.562422337964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45949.562422337964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45949.562422337964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45949.562422337964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45949.562422337964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45949.562422337964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45949.562422337964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45949.562422337964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45949.562422337964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45949.562422337964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45949.562422337964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45949.562422337964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45949.562422337964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45949.562422337964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45949.562422337964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45949.562422337964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45949.562422337964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45949.562422337964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45949.562422337964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45949.562422337964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45949.562422337964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45949.562422337964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45949.562422337964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45949.562422337964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45949.562422337964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45949.562422337964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45949.562422337964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45949.562422337964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45949.562422337964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45949.562422337964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45949.562422337964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45949.562422337964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45949.562422337964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45949.562422337964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45949.562422337964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45949.562422337964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45949.562422337964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45949.562422337964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45949.562422337964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45949.562422337964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45949.562422337964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45949.562422337964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45949.562422337964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45949.562422337964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45949.562422337964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45949.562422337964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45949.562422337964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45949.562422337964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45949.562422337964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45949.562422337964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45949.562422337964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45949.562422337964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45949.562422337964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45949.562422337964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45949.562422337964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45949.562422337964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45949.562422337964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45949.562422337964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45949.562422337964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45949.562422337964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45949.562422337964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45949.562422337964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45949.562422337964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45949.562422337964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45949.562422337964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45949.562422337964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45949.562422337964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45949.562422337964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45949.562422337964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45949.562422337964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45949.562422337964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45949.562422337964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45949.562422337964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45949.562422337964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45949.562422337964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45949.562422337964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45949.562422337964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45949.562422337964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45949.562422337964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45949.562422337964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45949.562422337964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45949.562422337964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45949.562422337964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45949.562422337964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45949.562422337964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45949.562422337964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45949.562422337964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45949.562422337964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45949.562422337964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45949.562422337964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45949.562422337964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45949.562422337964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45949.562422337964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45949.562422337964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45949.562422337964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45949.562422337964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45949.562422337964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45949.562422337964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45949.562422337964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45949.562422337964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45949.562422337964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45949.562422337964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45949.562422337964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45949.562422337964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45949.562422337964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45949.562422337964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45949.562422337964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45949.562422337964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45949.562422337964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45949.562422337964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45949.562422337964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45949.562422337964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45949.562422337964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45949.562422337964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45949.562422337964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45949.562422337964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45949.562422337964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45949.562422337964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45949.562422337964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45949.562422337964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45949.562422337964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45949.562422337964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45949.562422337964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45949.562422337964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45949.562422337964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45949.562422337964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45949.562422337964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45949.562422337964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45949.562422337964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45949.562422337964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45949.562422337964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45949.562422337964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45949.562422337964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45949.562422337964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45949.562422337964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45949.562422337964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45949.562422337964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45949.562422337964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45949.562422337964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45949.562422337964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45949.562422337964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45949.562422337964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45949.562422337964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45949.562422337964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45949.562422337964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45949.562422337964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45949.562422337964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45949.562422337964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45949.562422337964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45949.562422337964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45949.562422337964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45949.562422337964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45949.562422337964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45949.562422337964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45949.562422337964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45949.562422337964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45949.562422337964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45949.562422337964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45949.562422337964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45949.562422337964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45949.562422337964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45949.562422337964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45949.562422337964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45949.562422337964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45949.562422337964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45949.562422337964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45949.562422337964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45949.562422337964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45949.562422337964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45949.562422337964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45949.562422337964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45949.562422337964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45949.562422337964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45949.562422337964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45949.562422337964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45949.562422337964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45949.562422337964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45949.562422337964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45949.562422337964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45949.562422337964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45949.562422337964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45949.562422337964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45949.562422337964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45949.562422337964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45949.562422337964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45949.562422337964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45949.562422337964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45949.562422337964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45949.562422337964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45949.562422337964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45949.562422337964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45949.562422337964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45949.562422337964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45949.562422337964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45949.562422337964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45949.562422337964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45949.562422337964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45949.562422337964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45949.562422337964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45949.562422337964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45949.562422337964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45949.562422337964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45949.562422337964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45949.562422337964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45949.562422337964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45949.562422337964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45949.562422337964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45949.562422337964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45949.562422337964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45949.562422337964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45949.562422337964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45949.562422337964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45949.562422337964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45949.562422337964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45949.562422337964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45949.562422337964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45949.562422337964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45949.562422337964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45949.562422337964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45949.562422337964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45949.562422337964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45949.562422337964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45949.562422337964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45949.562422337964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45949.562422337964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45949.562422337964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45949.562422337964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45949.562422337964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45949.562422337964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45949.562422337964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45949.562422337964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45949.562422337964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45949.562422337964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45949.562422337964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45949.562422337964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45949.562422337964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45949.562422337964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45949.562422337964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45949.562422337964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45949.562422337964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45949.562422337964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45949.562422337964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45949.562422337964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45949.562422337964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45949.562422337964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45949.562422337964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45949.562422337964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45949.562422337964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45949.562422337964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45949.562422337964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45949.562422337964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45949.562422337964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45949.562422337964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45949.562422337964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45949.562422337964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45949.562422337964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45949.562422337964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45949.562422337964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45949.562422337964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45949.562422337964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45949.562422337964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45949.562422337964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45949.562422337964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45949.562422337964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45949.562422337964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45949.562422337964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45949.562422337964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45949.562422337964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45949.562422337964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45949.562422337964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45949.562422337964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45949.562422337964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45949.562422337964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45949.562422337964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45949.562422337964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45949.562422337964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45949.562422337964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45949.562422337964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45949.562422337964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45949.562422337964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45949.562422337964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45949.562422337964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45949.562422337964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45949.562422337964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45949.562422337964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45949.562422337964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45949.562422337964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45949.562422337964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45949.562422337964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45949.562422337964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45949.562422337964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45949.562422337964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45949.562422337964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45949.562422337964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45949.562422337964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45949.562422337964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45949.562422337964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45949.562422337964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45949.562422337964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45949.562422337964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45949.562422337964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45949.562422337964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45949.562422337964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45949.562422337964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45949.562422337964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45949.562422337964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45949.562422337964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45949.562422337964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45949.562422337964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45949.562422337964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45949.562422337964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45949.562422337964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45949.562422337964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45949.562422337964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45949.562422337964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45949.562422337964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45949.562422337964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45949.562422337964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45949.562422337964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45949.562422337964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45949.562422337964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45949.562422337964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45949.562422337964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45949.562422337964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45949.562422337964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45949.562422337964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45949.562422337964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45949.562422337964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45949.562422337964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45949.562422337964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45949.562422337964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45949.562422337964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45949.562422337964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45949.562422337964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45949.562422337964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45949.562422337964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45949.562422337964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45949.562422337964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45949.562422337964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45949.562422337964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45949.562422337964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45949.562422337964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45949.562422337964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45949.562422337964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45949.562422337964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45949.562422337964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45949.562422337964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45949.562422337964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45949.562422337964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45949.562422337964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45949.562422337964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45949.562422337964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45949.562422337964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45949.562422337964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45949.562422337964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45949.562422337964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45949.562422337964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45949.562422337964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45949.562422337964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45949.562422337964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45949.562422337964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45949.562422337964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45949.562422337964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45949.562422337964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45949.562422337964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45949.562422337964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45949.562422337964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45949.562422337964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45949.562422337964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45949.562422337964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45949.562422337964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45949.562422337964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45949.562422337964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45949.562422337964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45949.562422337964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45949.562422337964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45949.562422337964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45949.562422337964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45949.562422337964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45949.562422337964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45949.562422337964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45949.562422337964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45949.562422337964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45949.562422337964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45949.562422337964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45949.562422337964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45949.562422337964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45949.562422337964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45949.562422337964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45949.562422337964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45949.562422337964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45949.562422337964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45949.562422337964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45949.562422337964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45949.562422337964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45949.562422337964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45949.562422337964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45949.562422337964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45949.562422337964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45949.562422337964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45949.562422337964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45949.562422337964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45949.562422337964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45949.562422337964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45949.562422337964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45949.562422337964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45949.562422337964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45949.562422337964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45949.562422337964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45949.562422337964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45949.562422337964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45949.562422337964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45949.562422337964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45949.562422337964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45949.562422337964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45949.562422337964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45949.562422337964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45949.562422337964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45949.562422337964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45949.562422337964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45949.562422337964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45949.562422337964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45949.562422337964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45949.562422337964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45949.562422337964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45949.562422337964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45949.562422337964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45949.562422337964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45949.562422337964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45949.562422337964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45949.562422337964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45949.562422337964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45949.562422337964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45949.562422337964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45949.562422337964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45949.562422337964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45949.562422337964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45949.562422337964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45949.562422337964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45949.562422337964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45949.562422337964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45949.562422337964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45949.562422337964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45949.562422337964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45949.562422337964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45949.562422337964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45949.562422337964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45949.562422337964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45949.562422337964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45949.562422337964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45949.562422337964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45949.562422337964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45949.562422337964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45949.562422337964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45949.562422337964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45949.562422337964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45949.562422337964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45949.562422337964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45949.562422337964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45949.562422337964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45949.562422337964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45949.562422337964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45949.562422337964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45949.562422337964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45949.562422337964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45949.562422337964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45949.562422337964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45949.562422337964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45949.562422337964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45949.562422337964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45949.562422337964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45949.562422337964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45949.562422337964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45949.562422337964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45949.562422337964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45949.562422337964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45949.562422337964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45949.562422337964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45949.562422337964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45949.562422337964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45949.562422337964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45949.562422337964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45949.562422337964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45949.562422337964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45949.562422337964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45949.562422337964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45949.562422337964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45949.562422337964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45949.562422337964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45949.562422337964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45949.562422337964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45949.562422337964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45949.562422337964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45949.562422337964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45949.562422337964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45949.562422337964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45949.562422337964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45949.562422337964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246.08170474536746</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1</v>
      </c>
      <c r="D3" s="127" t="s">
        <v>35720</v>
      </c>
      <c r="E3" s="100" t="s">
        <v>38964</v>
      </c>
      <c r="F3" s="125">
        <v>45949.429328703707</v>
      </c>
      <c r="G3" s="126">
        <f ca="1">IFERROR(NOW()-F3,"")</f>
        <v>0.133093634256511</v>
      </c>
      <c r="H3" s="125">
        <v>45949.301261574074</v>
      </c>
      <c r="I3" s="121" t="str">
        <f>IFERROR(VLOOKUP(D3,DB!A:F,6,0),"")</f>
        <v>Generator-SG</v>
      </c>
      <c r="J3" s="121" t="str">
        <f>IFERROR(VLOOKUP(D3,DB!A:G,7,0),"")</f>
        <v>Dead</v>
      </c>
      <c r="K3" s="127" t="s">
        <v>39057</v>
      </c>
      <c r="L3" s="123" t="str">
        <f>IFERROR(VLOOKUP(D3,DB!A:I,9,0),"")</f>
        <v>Latis</v>
      </c>
    </row>
    <row r="4" spans="1:16" ht="15" customHeight="1">
      <c r="A4" s="121" t="s">
        <v>39058</v>
      </c>
      <c r="B4" s="121" t="str">
        <f>IFERROR(VLOOKUP(D4,DB!A:K,11,0),"")</f>
        <v>R4</v>
      </c>
      <c r="C4" s="122">
        <v>1</v>
      </c>
      <c r="D4" s="123" t="s">
        <v>36604</v>
      </c>
      <c r="E4" s="100" t="s">
        <v>38964</v>
      </c>
      <c r="F4" s="125">
        <v>45949.530428240738</v>
      </c>
      <c r="G4" s="126">
        <f ca="1">IFERROR(NOW()-F4,"")</f>
        <v>3.1994097225833684E-2</v>
      </c>
      <c r="H4" s="125">
        <v>45949.524710648147</v>
      </c>
      <c r="I4" s="121" t="str">
        <f>IFERROR(VLOOKUP(D4,DB!A:F,6,0),"")</f>
        <v>SCECO</v>
      </c>
      <c r="J4" s="121" t="str">
        <f>IFERROR(VLOOKUP(D4,DB!A:G,7,0),"")</f>
        <v>In progress</v>
      </c>
      <c r="K4" s="127" t="s">
        <v>39059</v>
      </c>
      <c r="L4" s="123" t="str">
        <f>IFERROR(VLOOKUP(D4,DB!A:I,9,0),"")</f>
        <v>Latis</v>
      </c>
    </row>
    <row r="5" spans="1:16" ht="15" customHeight="1">
      <c r="A5" s="121"/>
      <c r="B5" s="121" t="str">
        <f>IFERROR(VLOOKUP(D5,DB!A:K,11,0),"")</f>
        <v/>
      </c>
      <c r="C5" s="122"/>
      <c r="D5" s="123"/>
      <c r="E5" s="100"/>
      <c r="F5" s="125"/>
      <c r="G5" s="126">
        <f ca="1">IFERROR(NOW()-F5,"")</f>
        <v>45949.562422337964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45949.562422337964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45949.562422337964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45949.562422337964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45949.562422337964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45949.562422337964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45949.562422337964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45949.562422337964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45949.562422337964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45949.562422337964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45949.562422337964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45949.562422337964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45949.562422337964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45949.562422337964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45949.562422337964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45949.562422337964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45949.562422337964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45949.562422337964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45949.562422337964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45949.562422337964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45949.562422337964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45949.562422337964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45949.562422337964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45949.562422337964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45949.562422337964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45949.562422337964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45949.562422337964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45949.562422337964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45949.562422337964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45949.562422337964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45949.562422337964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45949.562422337964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45949.562422337964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45949.562422337964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45949.562422337964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45949.562422337964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45949.562422337964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45949.562422337964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45949.562422337964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45949.562422337964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45949.562422337964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45949.562422337964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45949.562422337964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45949.562422337964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45949.562422337964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45949.562422337964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45949.562422337964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45949.562422337964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45949.562422337964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45949.562422337964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45949.562422337964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45949.562422337964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45949.562422337964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45949.562422337964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45949.562422337964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45949.562422337964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45949.562422337964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45949.562422337964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45949.562422337964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45949.562422337964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45949.562422337964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45949.562422337964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45949.562422337964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45949.562422337964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45949.562422337964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45949.562422337964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45949.562422337964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45949.562422337964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45949.562422337964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45949.562422337964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45949.562422337964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45949.562422337964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45949.562422337964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45949.562422337964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45949.562422337964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45949.562422337964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45949.562422337964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45949.562422337964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45949.562422337964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45949.562422337964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45949.562422337964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45949.562422337964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45949.562422337964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45949.562422337964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45949.562422337964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45949.562422337964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45949.562422337964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45949.562422337964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45949.562422337964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45949.562422337964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45949.562422337964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45949.562422337964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45949.562422337964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45949.562422337964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45949.562422337964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45949.562422337964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45949.562422337964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45949.562422337964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45949.562422337964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45949.562422337964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45949.562422337964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45949.562422337964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45949.562422337964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45949.562422337964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45949.562422337964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45949.562422337964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45949.562422337964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45949.562422337964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45949.562422337964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45949.562422337964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45949.562422337964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45949.562422337964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45949.562422337964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45949.562422337964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45949.562422337964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45949.562422337964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45949.562422337964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45949.562422337964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45949.562422337964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45949.562422337964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45949.562422337964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45949.562422337964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45949.562422337964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45949.562422337964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45949.562422337964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45949.562422337964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45949.562422337964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45949.562422337964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45949.562422337964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45949.562422337964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45949.562422337964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45949.562422337964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45949.562422337964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45949.562422337964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45949.562422337964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45949.562422337964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45949.562422337964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45949.562422337964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45949.562422337964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45949.562422337964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45949.562422337964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45949.562422337964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45949.562422337964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45949.562422337964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45949.562422337964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45949.562422337964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45949.562422337964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45949.562422337964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45949.562422337964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45949.562422337964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45949.562422337964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45949.562422337964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45949.562422337964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45949.562422337964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45949.562422337964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45949.562422337964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45949.562422337964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45949.562422337964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45949.562422337964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45949.562422337964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45949.562422337964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45949.562422337964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45949.562422337964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45949.562422337964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45949.562422337964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45949.562422337964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45949.562422337964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45949.562422337964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45949.562422337964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45949.562422337964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45949.562422337964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45949.562422337964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45949.562422337964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45949.562422337964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45949.562422337964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45949.562422337964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45949.562422337964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45949.562422337964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45949.562422337964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45949.562422337964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45949.562422337964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45949.562422337964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45949.562422337964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45949.562422337964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45949.562422337964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45949.562422337964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45949.562422337964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45949.562422337964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45949.562422337964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45949.562422337964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45949.562422337964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45949.562422337964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45949.562422337964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45949.562422337964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45949.562422337964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45949.562422337964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45949.562422337964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45949.562422337964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45949.562422337964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45949.562422337964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45949.562422337964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45949.562422337964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45949.562422337964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45949.562422337964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45949.562422337964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45949.562422337964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45949.562422337964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45949.562422337964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45949.562422337964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45949.562422337964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45949.562422337964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45949.562422337964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45949.562422337964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45949.562422337964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45949.562422337964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45949.562422337964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45949.562422337964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45949.562422337964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45949.562422337964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45949.562422337964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45949.562422337964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45949.562422337964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45949.562422337964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45949.562422337964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45949.562422337964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45949.562422337964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45949.562422337964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45949.562422337964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45949.562422337964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45949.562422337964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45949.562422337964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45949.562422337964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45949.562422337964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45949.562422337964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45949.562422337964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45949.562422337964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45949.562422337964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45949.562422337964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45949.562422337964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45949.562422337964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45949.562422337964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45949.562422337964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45949.562422337964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45949.562422337964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45949.562422337964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45949.562422337964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45949.562422337964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45949.562422337964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45949.562422337964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45949.562422337964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45949.562422337964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45949.562422337964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45949.562422337964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45949.562422337964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45949.562422337964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45949.562422337964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45949.562422337964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45949.562422337964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45949.562422337964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45949.562422337964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45949.562422337964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45949.562422337964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45949.562422337964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45949.562422337964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45949.562422337964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45949.562422337964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45949.562422337964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45949.562422337964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45949.562422337964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45949.562422337964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45949.562422337964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45949.562422337964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45949.562422337964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45949.562422337964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45949.562422337964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45949.562422337964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45949.562422337964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45949.562422337964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45949.562422337964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45949.562422337964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45949.562422337964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45949.562422337964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45949.562422337964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45949.562422337964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45949.562422337964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45949.562422337964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45949.562422337964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45949.562422337964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45949.562422337964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45949.562422337964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45949.562422337964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45949.562422337964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45949.562422337964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45949.562422337964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45949.562422337964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45949.562422337964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45949.562422337964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45949.562422337964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45949.562422337964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45949.562422337964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45949.562422337964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45949.562422337964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45949.562422337964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45949.562422337964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45949.562422337964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45949.562422337964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45949.562422337964</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45949.562422337964</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57.730362152775342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23.373545023147017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4.7908482638886198</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0.90131122685124865</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45949.562422337964</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45949.562422337964</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45949.562422337964</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45949.562422337964</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45949.562422337964</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45949.562422337964</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45949.562422337964</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45949.562422337964</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45949.562422337964</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45949.562422337964</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45949.562422337964</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45949.562422337964</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45949.562422337964</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45949.562422337964</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45949.562422337964</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45949.562422337964</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45949.562422337964</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45949.562422337964</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45949.562422337964</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45949.562422337964</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45949.562422337964</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45949.562422337964</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45949.562422337964</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45949.562422337964</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45949.562422337964</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45949.562422337964</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45949.562422337964</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45949.562422337964</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45949.562422337964</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45949.562422337964</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45949.562422337964</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45949.562422337964</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45949.562422337964</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45949.562422337964</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45949.562422337964</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45949.562422337964</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45949.562422337964</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45949.562422337964</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45949.562422337964</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45949.562422337964</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45949.562422337964</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45949.562422337964</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45949.562422337964</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45949.562422337964</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45949.562422337964</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45949.562422337964</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45949.562422337964</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45949.562422337964</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45949.562422337964</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45949.562422337964</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45949.562422337964</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45949.562422337964</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45949.562422337964</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45949.562422337964</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45949.562422337964</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45949.562422337964</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45949.562422337964</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45949.562422337964</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45949.562422337964</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45949.562422337964</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45949.562422337964</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45949.562422337964</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45949.562422337964</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45949.562422337964</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45949.562422337964</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45949.562422337964</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45949.562422337964</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45949.562422337964</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45949.562422337964</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45949.562422337964</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45949.562422337964</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45949.562422337964</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45949.562422337964</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45949.562422337964</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45949.562422337964</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45949.562422337964</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45949.562422337964</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45949.562422337964</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45949.562422337964</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45949.562422337964</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45949.562422337964</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45949.562422337964</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45949.562422337964</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45949.562422337964</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45949.562422337964</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45949.562422337964</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45949.562422337964</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45949.562422337964</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45949.562422337964</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45949.562422337964</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45949.562422337964</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45949.562422337964</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45949.562422337964</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45949.562422337964</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45949.562422337964</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45949.562422337964</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45949.562422337964</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45949.562422337964</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45949.562422337964</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45949.562422337964</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45949.562422337964</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45949.562422337964</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45949.562422337964</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45949.562422337964</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45949.562422337964</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45949.562422337964</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45949.562422337964</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45949.562422337964</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45949.562422337964</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45949.562422337964</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45949.562422337964</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45949.562422337964</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45949.562422337964</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45949.562422337964</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45949.562422337964</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45949.562422337964</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45949.562422337964</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45949.562422337964</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45949.562422337964</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45949.562422337964</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45949.562422337964</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45949.562422337964</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45949.562422337964</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45949.562422337964</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45949.562422337964</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45949.562422337964</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45949.562422337964</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45949.562422337964</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45949.562422337964</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45949.562422337964</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45949.562422337964</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45949.562422337964</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45949.562422337964</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45949.562422337964</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45949.562422337964</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45949.562422337964</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45949.562422337964</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45949.562422337964</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45949.562422337964</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45949.562422337964</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45949.562422337964</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45949.562422337964</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45949.562422337964</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45949.562422337964</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45949.562422337964</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45949.562422337964</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45949.562422337964</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45949.562422337964</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45949.562422337964</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45949.562422337964</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45949.562422337964</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45949.562422337964</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45949.562422337964</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45949.562422337964</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45949.562422337964</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45949.562422337964</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45949.562422337964</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45949.562422337964</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45949.562422337964</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45949.562422337964</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45949.562422337964</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45949.562422337964</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45949.562422337964</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45949.562422337964</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45949.562422337964</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45949.562422337964</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45949.562422337964</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45949.562422337964</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45949.562422337964</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45949.562422337964</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45949.562422337964</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45949.562422337964</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45949.562422337964</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45949.562422337964</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45949.562422337964</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45949.562422337964</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45949.562422337964</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45949.562422337964</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45949.562422337964</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45949.562422337964</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45949.562422337964</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45949.562422337964</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45949.562422337964</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45949.562422337964</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45949.562422337964</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45949.562422337964</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45949.562422337964</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45949.562422337964</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45949.562422337964</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45949.562422337964</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45949.562422337964</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45949.562422337964</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45949.562422337964</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45949.562422337964</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45949.562422337964</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45949.562422337964</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45949.562422337964</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45949.562422337964</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45949.562422337964</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45949.562422337964</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45949.562422337964</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45949.562422337964</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45949.562422337964</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45949.562422337964</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45949.562422337964</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45949.562422337964</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45949.562422337964</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45949.562422337964</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45949.562422337964</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45949.562422337964</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45949.562422337964</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45949.562422337964</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45949.562422337964</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45949.562422337964</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45949.562422337964</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45949.562422337964</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45949.562422337964</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45949.562422337964</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45949.562422337964</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45949.562422337964</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45949.562422337964</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45949.562422337964</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45949.562422337964</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45949.562422337964</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45949.562422337964</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45949.562422337964</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45949.562422337964</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45949.562422337964</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45949.562422337964</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45949.562422337964</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45949.562422337964</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45949.562422337964</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45949.562422337964</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45949.562422337964</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45949.562422337964</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45949.562422337964</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45949.562422337964</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45949.562422337964</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45949.562422337964</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45949.562422337964</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45949.562422337964</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45949.562422337964</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45949.562422337964</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45949.562422337964</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45949.562422337964</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45949.562422337964</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45949.562422337964</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45949.562422337964</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45949.562422337964</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45949.562422337964</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45949.562422337964</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45949.562422337964</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45949.562422337964</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45949.562422337964</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45949.562422337964</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45949.562422337964</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45949.562422337964</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45949.562422337964</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45949.562422337964</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45949.562422337964</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45949.562422337964</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45949.562422337964</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45949.562422337964</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45949.562422337964</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45949.562422337964</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45949.562422337964</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45949.562422337964</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45949.562422337964</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45949.562422337964</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45949.562422337964</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45949.562422337964</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45949.562422337964</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45949.562422337964</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45949.562422337964</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45949.562422337964</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45949.562422337964</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45949.562422337964</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45949.562422337964</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45949.562422337964</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45949.562422337964</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45949.562422337964</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45949.562422337964</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45949.562422337964</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45949.562422337964</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45949.562422337964</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45949.562422337964</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45949.562422337964</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45949.562422337964</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45949.562422337964</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45949.562422337964</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45949.562422337964</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45949.562422337964</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45949.562422337964</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45949.562422337964</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45949.562422337964</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45949.562422337964</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45949.562422337964</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45949.562422337964</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45949.562422337964</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45949.562422337964</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45949.562422337964</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45949.562422337964</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45949.562422337964</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45949.562422337964</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45949.562422337964</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45949.562422337964</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45949.562422337964</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45949.562422337964</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45949.562422337964</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45949.562422337964</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45949.562422337964</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45949.562422337964</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45949.562422337964</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45949.562422337964</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45949.562422337964</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45949.562422337964</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45949.562422337964</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45949.562422337964</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45949.562422337964</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45949.562422337964</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45949.562422337964</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45949.562422337964</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45949.562422337964</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45949.562422337964</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45949.562422337964</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45949.562422337964</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45949.562422337964</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45949.562422337964</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45949.562422337964</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45949.562422337964</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45949.562422337964</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45949.562422337964</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45949.562422337964</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45949.562422337964</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45949.562422337964</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45949.562422337964</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45949.562422337964</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45949.562422337964</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45949.562422337964</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45949.562422337964</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45949.562422337964</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45949.562422337964</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45949.562422337964</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45949.562422337964</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45949.562422337964</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45949.562422337964</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45949.562422337964</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45949.562422337964</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45949.562422337964</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45949.562422337964</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45949.562422337964</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45949.562422337964</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45949.562422337964</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45949.562422337964</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45949.562422337964</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45949.562422337964</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45949.562422337964</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45949.562422337964</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45949.562422337964</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45949.562422337964</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45949.562422337964</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45949.562422337964</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45949.562422337964</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45949.562422337964</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45949.562422337964</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45949.562422337964</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45949.562422337964</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45949.562422337964</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45949.562422337964</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45949.562422337964</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45949.562422337964</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45949.562422337964</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45949.562422337964</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45949.562422337964</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45949.562422337964</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45949.562422337964</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45949.562422337964</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45949.562422337964</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45949.562422337964</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45949.562422337964</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45949.562422337964</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45949.562422337964</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45949.562422337964</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45949.562422337964</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45949.562422337964</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45949.562422337964</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45949.562422337964</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45949.562422337964</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45949.562422337964</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45949.562422337964</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45949.562422337964</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45949.562422337964</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45949.562422337964</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45949.562422337964</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45949.562422337964</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45949.562422337964</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45949.562422337964</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45949.562422337964</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45949.562422337964</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45949.562422337964</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45949.562422337964</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45949.562422337964</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45949.562422337964</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45949.562422337964</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45949.562422337964</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45949.562422337964</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45949.562422337964</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45949.562422337964</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45949.562422337964</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45949.562422337964</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45949.562422337964</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45949.562422337964</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45949.562422337964</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45949.562422337964</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45949.562422337964</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45949.562422337964</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45949.562422337964</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45949.562422337964</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45949.562422337964</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45949.562422337964</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45949.562422337964</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45949.562422337964</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45949.562422337964</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45949.562422337964</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45949.562422337964</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45949.562422337964</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45949.562422337964</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45949.562422337964</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45949.562422337964</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45949.562422337964</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45949.562422337964</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45949.562422337964</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45949.562422337964</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45949.562422337964</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45949.562422337964</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45949.562422337964</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45949.562422337964</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45949.562422337964</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45949.562422337964</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45949.562422337964</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45949.562422337964</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45949.562422337964</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45949.562422337964</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45949.562422337964</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45949.562422337964</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45949.562422337964</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45949.562422337964</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45949.562422337964</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45949.562422337964</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45949.562422337964</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45949.562422337964</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45949.562422337964</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45949.562422337964</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45949.562422337964</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45949.562422337964</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45949.562422337964</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45949.562422337964</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45949.562422337964</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45949.562422337964</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45949.562422337964</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45949.562422337964</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45949.562422337964</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45949.562422337964</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45949.562422337964</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45949.562422337964</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45949.562422337964</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45949.562422337964</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45949.562422337964</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45949.562422337964</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45949.562422337964</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45949.562422337964</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45949.562422337964</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45949.562422337964</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45949.562422337964</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45949.562422337964</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45949.562422337964</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45949.562422337964</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45949.562422337964</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45949.562422337964</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45949.562422337964</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45949.562422337964</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45949.562422337964</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45949.562422337964</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45949.562422337964</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45949.562422337964</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45949.562422337964</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45949.562422337964</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45949.562422337964</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45949.562422337964</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45949.562422337964</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45949.562422337964</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45949.562422337964</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45949.562422337964</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45949.562422337964</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45949.562422337964</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45949.562422337964</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45949.562422337964</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45949.562422337964</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45949.562422337964</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45949.562422337964</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45949.562422337964</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45949.562422337964</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45949.562422337964</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45949.562422337964</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45949.562422337964</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45949.562422337964</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45949.562422337964</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45949.562422337964</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45949.562422337964</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45949.562422337964</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45949.562422337964</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45949.562422337964</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45949.562422337964</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45949.562422337964</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45949.562422337964</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45949.562422337964</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45949.562422337964</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45949.562422337964</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45949.562422337964</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45949.562422337964</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45949.562422337964</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45949.562422337964</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45949.562422337964</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45949.562422337964</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45949.562422337964</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45949.562422337964</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45949.562422337964</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45949.562422337964</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45949.562422337964</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45949.562422337964</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45949.562422337964</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45949.562422337964</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45949.562422337964</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45949.562422337964</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45949.562422337964</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45949.562422337964</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45949.562422337964</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45949.562422337964</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45949.562422337964</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45949.562422337964</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45949.562422337964</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45949.562422337964</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45949.562422337964</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45949.562422337964</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45949.562422337964</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45949.562422337964</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45949.562422337964</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45949.562422337964</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10.033359837965691</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0.65154270833590999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0.42752650463080499</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39075</v>
      </c>
      <c r="B5" s="105" t="s">
        <v>5398</v>
      </c>
      <c r="C5" s="107">
        <v>5</v>
      </c>
      <c r="D5" s="105" t="s">
        <v>37352</v>
      </c>
      <c r="E5" s="108" t="s">
        <v>39076</v>
      </c>
      <c r="F5" s="109"/>
      <c r="G5" s="78" t="s">
        <v>39077</v>
      </c>
      <c r="H5" s="109">
        <v>45949.391041666669</v>
      </c>
      <c r="I5" s="105" t="s">
        <v>212</v>
      </c>
      <c r="J5" s="104" t="s">
        <v>23</v>
      </c>
      <c r="K5" s="110" t="s">
        <v>39078</v>
      </c>
      <c r="L5" s="111" t="s">
        <v>8109</v>
      </c>
    </row>
    <row r="6" spans="1:16383" ht="31.5" customHeight="1">
      <c r="A6" s="106" t="s">
        <v>39075</v>
      </c>
      <c r="B6" s="105" t="s">
        <v>5398</v>
      </c>
      <c r="C6" s="107">
        <v>1</v>
      </c>
      <c r="D6" s="105" t="s">
        <v>36926</v>
      </c>
      <c r="E6" s="108" t="s">
        <v>39076</v>
      </c>
      <c r="F6" s="109"/>
      <c r="G6" s="78" t="s">
        <v>39077</v>
      </c>
      <c r="H6" s="109">
        <v>45949.391631944447</v>
      </c>
      <c r="I6" s="105" t="s">
        <v>22</v>
      </c>
      <c r="J6" s="104" t="s">
        <v>65</v>
      </c>
      <c r="K6" s="110" t="s">
        <v>39079</v>
      </c>
      <c r="L6" s="111" t="s">
        <v>8109</v>
      </c>
    </row>
    <row r="7" spans="1:16383" ht="31.5" customHeight="1">
      <c r="A7" s="106" t="s">
        <v>39080</v>
      </c>
      <c r="B7" s="105" t="s">
        <v>5398</v>
      </c>
      <c r="C7" s="107">
        <v>1</v>
      </c>
      <c r="D7" s="105" t="s">
        <v>35739</v>
      </c>
      <c r="E7" s="108" t="s">
        <v>39076</v>
      </c>
      <c r="F7" s="109"/>
      <c r="G7" s="78" t="s">
        <v>39077</v>
      </c>
      <c r="H7" s="109">
        <v>45949.406331018516</v>
      </c>
      <c r="I7" s="105" t="s">
        <v>22</v>
      </c>
      <c r="J7" s="104" t="s">
        <v>23</v>
      </c>
      <c r="K7" s="110" t="s">
        <v>39079</v>
      </c>
      <c r="L7" s="111" t="s">
        <v>8109</v>
      </c>
    </row>
    <row r="8" spans="1:16383" ht="31.5" customHeight="1">
      <c r="A8" s="106" t="s">
        <v>39080</v>
      </c>
      <c r="B8" s="105" t="s">
        <v>5398</v>
      </c>
      <c r="C8" s="107">
        <v>1</v>
      </c>
      <c r="D8" s="105" t="s">
        <v>35019</v>
      </c>
      <c r="E8" s="108" t="s">
        <v>39076</v>
      </c>
      <c r="F8" s="109"/>
      <c r="G8" s="78" t="s">
        <v>39077</v>
      </c>
      <c r="H8" s="109">
        <v>45949.406331018516</v>
      </c>
      <c r="I8" s="105" t="s">
        <v>22</v>
      </c>
      <c r="J8" s="104" t="s">
        <v>23</v>
      </c>
      <c r="K8" s="110" t="s">
        <v>39079</v>
      </c>
      <c r="L8" s="111" t="s">
        <v>8109</v>
      </c>
    </row>
    <row r="9" spans="1:16383" ht="31.5" customHeight="1">
      <c r="A9" s="106" t="s">
        <v>39081</v>
      </c>
      <c r="B9" s="105" t="str">
        <f>IFERROR(VLOOKUP(D9,DB!A:K,11,0),"")</f>
        <v>R6</v>
      </c>
      <c r="C9" s="107">
        <v>1</v>
      </c>
      <c r="D9" s="105" t="s">
        <v>35633</v>
      </c>
      <c r="E9" s="108" t="s">
        <v>38964</v>
      </c>
      <c r="F9" s="109"/>
      <c r="G9" s="78">
        <f ca="1">IFERROR(NOW()-F9,"-")</f>
        <v>45949.562422337964</v>
      </c>
      <c r="H9" s="109">
        <v>45949.511203703703</v>
      </c>
      <c r="I9" s="105" t="str">
        <f>IFERROR(VLOOKUP(D9,DB!A:F,6,0),"")</f>
        <v>SCECO</v>
      </c>
      <c r="J9" s="104" t="str">
        <f>IFERROR(VLOOKUP(D9,DB!A:G,7,0),"")</f>
        <v>Good</v>
      </c>
      <c r="K9" s="110" t="s">
        <v>39079</v>
      </c>
      <c r="L9" s="111" t="str">
        <f>IFERROR(VLOOKUP(D9,DB!A:I,9,0),"")</f>
        <v>Latis</v>
      </c>
    </row>
    <row r="10" spans="1:16383" ht="31.5" customHeight="1">
      <c r="A10" s="106" t="s">
        <v>39082</v>
      </c>
      <c r="B10" s="105" t="str">
        <f>IFERROR(VLOOKUP(D10,DB!A:K,11,0),"")</f>
        <v>R6</v>
      </c>
      <c r="C10" s="107">
        <v>1</v>
      </c>
      <c r="D10" s="105" t="s">
        <v>35029</v>
      </c>
      <c r="E10" s="108" t="s">
        <v>38964</v>
      </c>
      <c r="F10" s="109">
        <v>45949.507974537039</v>
      </c>
      <c r="G10" s="78">
        <f ca="1">IFERROR(NOW()-F10,"-")</f>
        <v>5.4447800925117917E-2</v>
      </c>
      <c r="H10" s="109">
        <v>45949.507974537039</v>
      </c>
      <c r="I10" s="105" t="str">
        <f>IFERROR(VLOOKUP(D10,DB!A:F,6,0),"")</f>
        <v>SCECO</v>
      </c>
      <c r="J10" s="104" t="str">
        <f>IFERROR(VLOOKUP(D10,DB!A:G,7,0),"")</f>
        <v>Vandalized</v>
      </c>
      <c r="K10" s="110" t="s">
        <v>39079</v>
      </c>
      <c r="L10" s="111" t="str">
        <f>IFERROR(VLOOKUP(D10,DB!A:I,9,0),"")</f>
        <v>Latis</v>
      </c>
    </row>
    <row r="11" spans="1:16383" ht="31.5" customHeight="1">
      <c r="A11" s="106" t="s">
        <v>39083</v>
      </c>
      <c r="B11" s="105" t="str">
        <f>IFERROR(VLOOKUP(D11,DB!A:K,11,0),"")</f>
        <v>R6</v>
      </c>
      <c r="C11" s="107">
        <v>1</v>
      </c>
      <c r="D11" s="105" t="s">
        <v>37346</v>
      </c>
      <c r="E11" s="108" t="s">
        <v>38964</v>
      </c>
      <c r="F11" s="109"/>
      <c r="G11" s="78">
        <f ca="1">IFERROR(NOW()-F11,"-")</f>
        <v>45949.562422337964</v>
      </c>
      <c r="H11" s="109">
        <v>45949.526423611111</v>
      </c>
      <c r="I11" s="105" t="str">
        <f>IFERROR(VLOOKUP(D11,DB!A:F,6,0),"")</f>
        <v>SCECO+STB</v>
      </c>
      <c r="J11" s="104" t="str">
        <f>IFERROR(VLOOKUP(D11,DB!A:G,7,0),"")</f>
        <v>Vandalized</v>
      </c>
      <c r="K11" s="110" t="s">
        <v>39079</v>
      </c>
      <c r="L11" s="111" t="str">
        <f>IFERROR(VLOOKUP(D11,DB!A:I,9,0),"")</f>
        <v>Latis</v>
      </c>
    </row>
    <row r="12" spans="1:16383" ht="31.5" customHeight="1">
      <c r="A12" s="106" t="s">
        <v>39083</v>
      </c>
      <c r="B12" s="105" t="str">
        <f>IFERROR(VLOOKUP(D12,DB!A:K,11,0),"")</f>
        <v>R6</v>
      </c>
      <c r="C12" s="107">
        <v>1</v>
      </c>
      <c r="D12" s="105" t="s">
        <v>35346</v>
      </c>
      <c r="E12" s="108" t="s">
        <v>38964</v>
      </c>
      <c r="F12" s="109"/>
      <c r="G12" s="78">
        <f ca="1">IFERROR(NOW()-F12,"-")</f>
        <v>45949.562422337964</v>
      </c>
      <c r="H12" s="109">
        <v>45949.526423611111</v>
      </c>
      <c r="I12" s="105" t="str">
        <f>IFERROR(VLOOKUP(D12,DB!A:F,6,0),"")</f>
        <v>SCECO</v>
      </c>
      <c r="J12" s="104" t="str">
        <f>IFERROR(VLOOKUP(D12,DB!A:G,7,0),"")</f>
        <v>Dead</v>
      </c>
      <c r="K12" s="110" t="s">
        <v>39079</v>
      </c>
      <c r="L12" s="111" t="str">
        <f>IFERROR(VLOOKUP(D12,DB!A:I,9,0),"")</f>
        <v>Latis</v>
      </c>
    </row>
    <row r="13" spans="1:16383" ht="31.5" customHeight="1">
      <c r="A13" s="106" t="s">
        <v>39083</v>
      </c>
      <c r="B13" s="105" t="str">
        <f>IFERROR(VLOOKUP(D13,DB!A:K,11,0),"")</f>
        <v>R6</v>
      </c>
      <c r="C13" s="107">
        <v>1</v>
      </c>
      <c r="D13" s="105" t="s">
        <v>37505</v>
      </c>
      <c r="E13" s="108" t="s">
        <v>38964</v>
      </c>
      <c r="F13" s="109"/>
      <c r="G13" s="78">
        <f ca="1">IFERROR(NOW()-F13,"-")</f>
        <v>45949.562422337964</v>
      </c>
      <c r="H13" s="109">
        <v>45949.526423611111</v>
      </c>
      <c r="I13" s="105" t="str">
        <f>IFERROR(VLOOKUP(D13,DB!A:F,6,0),"")</f>
        <v>SCECO</v>
      </c>
      <c r="J13" s="104" t="str">
        <f>IFERROR(VLOOKUP(D13,DB!A:G,7,0),"")</f>
        <v>Good</v>
      </c>
      <c r="K13" s="110" t="s">
        <v>39079</v>
      </c>
      <c r="L13" s="111" t="str">
        <f>IFERROR(VLOOKUP(D13,DB!A:I,9,0),"")</f>
        <v>Latis</v>
      </c>
    </row>
    <row r="14" spans="1:16383" ht="31.5" customHeight="1">
      <c r="A14" s="106" t="s">
        <v>39083</v>
      </c>
      <c r="B14" s="105" t="str">
        <f>IFERROR(VLOOKUP(D14,DB!A:K,11,0),"")</f>
        <v>R6</v>
      </c>
      <c r="C14" s="107">
        <v>1</v>
      </c>
      <c r="D14" s="105" t="s">
        <v>37168</v>
      </c>
      <c r="E14" s="108" t="s">
        <v>38964</v>
      </c>
      <c r="F14" s="109"/>
      <c r="G14" s="78">
        <f ca="1">IFERROR(NOW()-F14,"-")</f>
        <v>45949.562422337964</v>
      </c>
      <c r="H14" s="109">
        <v>45949.526423611111</v>
      </c>
      <c r="I14" s="105" t="str">
        <f>IFERROR(VLOOKUP(D14,DB!A:F,6,0),"")</f>
        <v>SCECO</v>
      </c>
      <c r="J14" s="104" t="str">
        <f>IFERROR(VLOOKUP(D14,DB!A:G,7,0),"")</f>
        <v>Vandalized</v>
      </c>
      <c r="K14" s="110" t="s">
        <v>39079</v>
      </c>
      <c r="L14" s="111" t="str">
        <f>IFERROR(VLOOKUP(D14,DB!A:I,9,0),"")</f>
        <v>Latis</v>
      </c>
    </row>
    <row r="15" spans="1:16383" ht="31.5" customHeight="1">
      <c r="A15" s="106" t="s">
        <v>39084</v>
      </c>
      <c r="B15" s="105" t="str">
        <f>IFERROR(VLOOKUP(D15,DB!A:K,11,0),"")</f>
        <v>R6</v>
      </c>
      <c r="C15" s="107">
        <v>1</v>
      </c>
      <c r="D15" s="105" t="s">
        <v>37346</v>
      </c>
      <c r="E15" s="108" t="s">
        <v>39045</v>
      </c>
      <c r="F15" s="109">
        <v>45949.526412037034</v>
      </c>
      <c r="G15" s="78">
        <f ca="1">IFERROR(NOW()-F15,"-")</f>
        <v>3.601030092977453E-2</v>
      </c>
      <c r="H15" s="109">
        <v>45949.526423611111</v>
      </c>
      <c r="I15" s="105" t="str">
        <f>IFERROR(VLOOKUP(D15,DB!A:F,6,0),"")</f>
        <v>SCECO+STB</v>
      </c>
      <c r="J15" s="104" t="str">
        <f>IFERROR(VLOOKUP(D15,DB!A:G,7,0),"")</f>
        <v>Vandalized</v>
      </c>
      <c r="K15" s="110" t="s">
        <v>39079</v>
      </c>
      <c r="L15" s="111" t="str">
        <f>IFERROR(VLOOKUP(D15,DB!A:I,9,0),"")</f>
        <v>Latis</v>
      </c>
    </row>
    <row r="16" spans="1:16383" ht="31.5" customHeight="1">
      <c r="A16" s="106" t="s">
        <v>39085</v>
      </c>
      <c r="B16" s="105" t="str">
        <f>IFERROR(VLOOKUP(D16,DB!A:K,11,0),"")</f>
        <v>R6</v>
      </c>
      <c r="C16" s="107">
        <v>8</v>
      </c>
      <c r="D16" s="105" t="s">
        <v>39086</v>
      </c>
      <c r="E16" s="108" t="s">
        <v>38964</v>
      </c>
      <c r="F16" s="109">
        <v>45949.512037037035</v>
      </c>
      <c r="G16" s="78">
        <f ca="1">IFERROR(NOW()-F16,"-")</f>
        <v>5.0385300928610377E-2</v>
      </c>
      <c r="H16" s="109">
        <v>45949.512037037035</v>
      </c>
      <c r="I16" s="105" t="str">
        <f>IFERROR(VLOOKUP(D16,DB!A:F,6,0),"")</f>
        <v>SCECO</v>
      </c>
      <c r="J16" s="104" t="str">
        <f>IFERROR(VLOOKUP(D16,DB!A:G,7,0),"")</f>
        <v>Vandalized</v>
      </c>
      <c r="K16" s="110" t="s">
        <v>39087</v>
      </c>
      <c r="L16" s="111" t="str">
        <f>IFERROR(VLOOKUP(D16,DB!A:I,9,0),"")</f>
        <v>Latis</v>
      </c>
    </row>
    <row r="17" spans="1:12" ht="31.5" customHeight="1">
      <c r="A17" s="106"/>
      <c r="B17" s="105" t="str">
        <f>IFERROR(VLOOKUP(D17,DB!A:K,11,0),"")</f>
        <v/>
      </c>
      <c r="C17" s="107"/>
      <c r="D17" s="105"/>
      <c r="E17" s="108"/>
      <c r="F17" s="109"/>
      <c r="G17" s="78">
        <f ca="1">IFERROR(NOW()-F17,"-")</f>
        <v>45949.562422337964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45949.562422337964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45949.562422337964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45949.562422337964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45949.562422337964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45949.562422337964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45949.562422337964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45949.562422337964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45949.562422337964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45949.562422337964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45949.562422337964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45949.562422337964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45949.562422337964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45949.562422337964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45949.562422337964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45949.562422337964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45949.562422337964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45949.562422337964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45949.562422337964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45949.562422337964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45949.562422337964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45949.562422337964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45949.562422337964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45949.562422337964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45949.562422337964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45949.562422337964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45949.562422337964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45949.562422337964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45949.562422337964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45949.562422337964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45949.562422337964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45949.562422337964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45949.562422337964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45949.562422337964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45949.562422337964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45949.562422337964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45949.562422337964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45949.562422337964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45949.562422337964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45949.562422337964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45949.562422337964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45949.562422337964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45949.562422337964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45949.562422337964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45949.562422337964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45949.562422337964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45949.562422337964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45949.562422337964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45949.562422337964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45949.562422337964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45949.562422337964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45949.562422337964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45949.562422337964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45949.562422337964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45949.562422337964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45949.562422337964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45949.562422337964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45949.562422337964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45949.562422337964</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2025-10-19T10:31:54Z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