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739" documentId="13_ncr:1_{F6CB121F-512D-4AA6-A0C1-0FB36C537598}" xr6:coauthVersionLast="47" xr6:coauthVersionMax="47" xr10:uidLastSave="{6822C509-517D-4409-9E7D-43C8D45EFD27}"/>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4" l="1"/>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L7" i="1"/>
  <c r="J7" i="1"/>
  <c r="I7" i="1"/>
  <c r="G7" i="1"/>
  <c r="B7" i="1"/>
  <c r="L8" i="1"/>
  <c r="J8" i="1"/>
  <c r="I8" i="1"/>
  <c r="G8" i="1"/>
  <c r="B8" i="1"/>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4" i="4"/>
  <c r="G4" i="4"/>
  <c r="I4" i="4"/>
  <c r="J4" i="4"/>
  <c r="L4" i="4"/>
  <c r="B5" i="4"/>
  <c r="G5" i="4"/>
  <c r="I5" i="4"/>
  <c r="J5" i="4"/>
  <c r="L5" i="4"/>
  <c r="B6" i="4"/>
  <c r="G6" i="4"/>
  <c r="I6" i="4"/>
  <c r="J6" i="4"/>
  <c r="L6" i="4"/>
  <c r="I2" i="6"/>
  <c r="I5" i="6"/>
  <c r="L2" i="6"/>
  <c r="L5" i="6"/>
  <c r="L4" i="6"/>
  <c r="J5" i="6"/>
  <c r="J2" i="6"/>
  <c r="J4" i="6"/>
  <c r="I4" i="6"/>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L55" i="5"/>
  <c r="J55" i="5"/>
  <c r="I55" i="5"/>
  <c r="G55" i="5"/>
  <c r="B5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L4" i="5"/>
  <c r="L5" i="5"/>
  <c r="L6" i="5"/>
  <c r="L7" i="5"/>
  <c r="L8" i="5"/>
  <c r="J4" i="5"/>
  <c r="J5" i="5"/>
  <c r="J6" i="5"/>
  <c r="J7" i="5"/>
  <c r="J8" i="5"/>
  <c r="I4" i="5"/>
  <c r="I5" i="5"/>
  <c r="I6" i="5"/>
  <c r="I7" i="5"/>
  <c r="I8" i="5"/>
  <c r="G4" i="5"/>
  <c r="G5" i="5"/>
  <c r="G6" i="5"/>
  <c r="G7" i="5"/>
  <c r="G8" i="5"/>
  <c r="B4" i="5"/>
  <c r="B5" i="5"/>
  <c r="B6" i="5"/>
  <c r="B7" i="5"/>
  <c r="B8"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9" i="1"/>
  <c r="B10" i="1"/>
  <c r="B11" i="1"/>
  <c r="B12" i="1"/>
  <c r="B13" i="1"/>
  <c r="B14" i="1"/>
  <c r="B15" i="1"/>
  <c r="B16" i="1"/>
  <c r="B17" i="1"/>
  <c r="B18" i="1"/>
  <c r="B19" i="1"/>
  <c r="B20" i="1"/>
  <c r="B21" i="1"/>
  <c r="B22" i="1"/>
  <c r="B23" i="1"/>
  <c r="B24" i="1"/>
  <c r="B25" i="1"/>
  <c r="B26" i="1"/>
  <c r="B27" i="1"/>
  <c r="B28" i="1"/>
  <c r="B29" i="1"/>
  <c r="B30" i="1"/>
  <c r="G2" i="1"/>
  <c r="I2" i="1"/>
  <c r="J2" i="1"/>
  <c r="L2" i="1"/>
  <c r="J3" i="1"/>
  <c r="J4" i="1"/>
  <c r="J5" i="1"/>
  <c r="J6" i="1"/>
  <c r="J9" i="1"/>
  <c r="J10" i="1"/>
  <c r="J11" i="1"/>
  <c r="J12" i="1"/>
  <c r="J13" i="1"/>
  <c r="J14" i="1"/>
  <c r="J15" i="1"/>
  <c r="J16" i="1"/>
  <c r="J17" i="1"/>
  <c r="J18" i="1"/>
  <c r="J19" i="1"/>
  <c r="J20" i="1"/>
  <c r="J21" i="1"/>
  <c r="J22" i="1"/>
  <c r="J23" i="1"/>
  <c r="J24" i="1"/>
  <c r="J25" i="1"/>
  <c r="J26" i="1"/>
  <c r="J27" i="1"/>
  <c r="J28" i="1"/>
  <c r="J29" i="1"/>
  <c r="J30" i="1"/>
  <c r="I3" i="1"/>
  <c r="I4" i="1"/>
  <c r="I5" i="1"/>
  <c r="I6" i="1"/>
  <c r="I9" i="1"/>
  <c r="I10" i="1"/>
  <c r="I11" i="1"/>
  <c r="I12" i="1"/>
  <c r="I13" i="1"/>
  <c r="I14" i="1"/>
  <c r="I15" i="1"/>
  <c r="I16" i="1"/>
  <c r="I17" i="1"/>
  <c r="I18" i="1"/>
  <c r="I19" i="1"/>
  <c r="I20" i="1"/>
  <c r="I21" i="1"/>
  <c r="I22" i="1"/>
  <c r="I23" i="1"/>
  <c r="I24" i="1"/>
  <c r="I25" i="1"/>
  <c r="I26" i="1"/>
  <c r="I27" i="1"/>
  <c r="I28" i="1"/>
  <c r="I29" i="1"/>
  <c r="I30"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alcChain>
</file>

<file path=xl/sharedStrings.xml><?xml version="1.0" encoding="utf-8"?>
<sst xmlns="http://schemas.openxmlformats.org/spreadsheetml/2006/main" count="178587" uniqueCount="39076">
  <si>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</si>
  <si>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</si>
  <si>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</si>
  <si>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</si>
  <si>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</si>
  <si>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</si>
  <si>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</si>
  <si>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</si>
  <si>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</si>
  <si>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</si>
  <si>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</si>
  <si>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</si>
  <si>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</si>
  <si>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</si>
  <si>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</si>
  <si>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</si>
  <si>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</si>
  <si>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</si>
  <si>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</si>
  <si>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</si>
  <si>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</si>
  <si>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</si>
  <si>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</si>
  <si>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</si>
  <si>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</si>
  <si>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</si>
  <si>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</si>
  <si>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</si>
  <si>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</si>
  <si>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</si>
  <si>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</si>
  <si>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</si>
  <si>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</si>
  <si>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</si>
  <si>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</si>
  <si>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</si>
  <si>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</si>
  <si>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</si>
  <si>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</si>
  <si>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</si>
  <si>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</si>
  <si>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</si>
  <si>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</si>
  <si>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</si>
  <si>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</si>
  <si>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</si>
  <si>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</si>
  <si>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</si>
  <si>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</si>
  <si>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</si>
  <si>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</si>
  <si>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</si>
  <si>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</si>
  <si>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</si>
  <si>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</si>
  <si>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</si>
  <si>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</si>
  <si>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</si>
  <si>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</si>
  <si>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</si>
  <si>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</si>
  <si>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</si>
  <si>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</si>
  <si>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</si>
  <si>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</si>
  <si>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</si>
  <si>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</si>
  <si>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</si>
  <si>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</si>
  <si>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</si>
  <si>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</si>
  <si>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</si>
  <si>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</si>
  <si>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</si>
  <si>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</si>
  <si>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</si>
  <si>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</si>
  <si>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</si>
  <si>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</si>
  <si>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</si>
  <si>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</si>
  <si>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</si>
  <si>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</si>
  <si>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</si>
  <si>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</si>
  <si>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</si>
  <si>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</si>
  <si>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</si>
  <si>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</si>
  <si>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</si>
  <si>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</si>
  <si>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</si>
  <si>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</si>
  <si>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</si>
  <si>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</si>
  <si>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</si>
  <si>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</si>
  <si>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</si>
  <si>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</si>
  <si>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</si>
  <si>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</si>
  <si>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</si>
  <si>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</si>
  <si>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</si>
  <si>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</si>
  <si>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</si>
  <si>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</si>
  <si>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</si>
  <si>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</si>
  <si>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</si>
  <si>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</si>
  <si>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</si>
  <si>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</si>
  <si>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</si>
  <si>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</si>
  <si>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</si>
  <si>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</si>
  <si>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</si>
  <si>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</si>
  <si>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</si>
  <si>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</si>
  <si>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</si>
  <si>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</si>
  <si>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</si>
  <si>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</si>
  <si>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</si>
  <si>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</si>
  <si>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</si>
  <si>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</si>
  <si>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</si>
  <si>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</si>
  <si>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</si>
  <si>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</si>
  <si>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</si>
  <si>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</si>
  <si>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</si>
  <si>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</si>
  <si>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</si>
  <si>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</si>
  <si>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</si>
  <si>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</si>
  <si>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</si>
  <si>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</si>
  <si>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</si>
  <si>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</si>
  <si>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</si>
  <si>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</si>
  <si>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</si>
  <si>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</si>
  <si>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</si>
  <si>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</si>
  <si>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</si>
  <si>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</si>
  <si>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</si>
  <si>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</si>
  <si>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</si>
  <si>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</si>
  <si>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</si>
  <si>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</si>
  <si>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</si>
  <si>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</si>
  <si>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</si>
  <si>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</si>
  <si>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</si>
  <si>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</si>
  <si>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</si>
  <si>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</si>
  <si>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</si>
  <si>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</si>
  <si>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</si>
  <si>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</si>
  <si>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</si>
  <si>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</si>
  <si>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</si>
  <si>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</si>
  <si>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</si>
  <si>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</si>
  <si>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</si>
  <si>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</si>
  <si>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</si>
  <si>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</si>
  <si>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</si>
  <si>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</si>
  <si>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</si>
  <si>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</si>
  <si>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</si>
  <si>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</si>
  <si>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</si>
  <si>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</si>
  <si>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</si>
  <si>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</si>
  <si>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</si>
  <si>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</si>
  <si>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</si>
  <si>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</si>
  <si>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</si>
  <si>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</si>
  <si>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</si>
  <si>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</si>
  <si>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</si>
  <si>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</si>
  <si>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</si>
  <si>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</si>
  <si>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</si>
  <si>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</si>
  <si>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</si>
  <si>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</si>
  <si>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</si>
  <si>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</si>
  <si>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</si>
  <si>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</si>
  <si>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</si>
  <si>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</si>
  <si>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</si>
  <si>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</si>
  <si>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</si>
  <si>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</si>
  <si>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</si>
  <si>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</si>
  <si>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</si>
  <si>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</si>
  <si>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</si>
  <si>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</si>
  <si>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</si>
  <si>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</si>
  <si>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</si>
  <si>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</si>
  <si>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</si>
  <si>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</si>
  <si>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</si>
  <si>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</si>
  <si>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</si>
  <si>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</si>
  <si>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</si>
  <si>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</si>
  <si>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</si>
  <si>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</si>
  <si>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</si>
  <si>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</si>
  <si>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</si>
  <si>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</si>
  <si>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</si>
  <si>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</si>
  <si>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</si>
  <si>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</si>
  <si>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</si>
  <si>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</si>
  <si>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</si>
  <si>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</si>
  <si>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</si>
  <si>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</si>
  <si>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</si>
  <si>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</si>
  <si>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</si>
  <si>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</si>
  <si>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</si>
  <si>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</si>
  <si>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</si>
  <si>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</si>
  <si>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</si>
  <si>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</si>
  <si>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</si>
  <si>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</si>
  <si>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</si>
  <si>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</si>
  <si>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</si>
  <si>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</si>
  <si>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</si>
  <si>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</si>
  <si>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</si>
  <si>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</si>
  <si>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</si>
  <si>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</si>
  <si>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</si>
  <si>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</si>
  <si>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</si>
  <si>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</si>
  <si>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</si>
  <si>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</si>
  <si>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</si>
  <si>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</si>
  <si>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</si>
  <si>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</si>
  <si>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</si>
  <si>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</si>
  <si>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</si>
  <si>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</si>
  <si>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</si>
  <si>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</si>
  <si>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</si>
  <si>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</si>
  <si>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</si>
  <si>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</si>
  <si>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</si>
  <si>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</si>
  <si>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</si>
  <si>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</si>
  <si>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</si>
  <si>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</si>
  <si>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</si>
  <si>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</si>
  <si>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</si>
  <si>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</si>
  <si>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</si>
  <si>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</si>
  <si>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</si>
  <si>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</si>
  <si>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</si>
  <si>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</si>
  <si>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</si>
  <si>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</si>
  <si>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</si>
  <si>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</si>
  <si>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</si>
  <si>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</si>
  <si>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</si>
  <si>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</si>
  <si>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</si>
  <si>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</si>
  <si>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</si>
  <si>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</si>
  <si>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</si>
  <si>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</si>
  <si>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</si>
  <si>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</si>
  <si>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</si>
  <si>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</si>
  <si>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</si>
  <si>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</si>
  <si>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</si>
  <si>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</si>
  <si>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</si>
  <si>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</si>
  <si>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</si>
  <si>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</si>
  <si>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</si>
  <si>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</si>
  <si>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</si>
  <si>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</si>
  <si>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</si>
  <si>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</si>
  <si>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</si>
  <si>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</si>
  <si>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</si>
  <si>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</si>
  <si>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</si>
  <si>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</si>
  <si>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</si>
  <si>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</si>
  <si>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</si>
  <si>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</si>
  <si>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</si>
  <si>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</si>
  <si>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</si>
  <si>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</si>
  <si>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</si>
  <si>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</si>
  <si>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</si>
  <si>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</si>
  <si>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</si>
  <si>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</si>
  <si>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</si>
  <si>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</si>
  <si>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</si>
  <si>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</si>
  <si>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</si>
  <si>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</si>
  <si>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</si>
  <si>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</si>
  <si>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</si>
  <si>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</si>
  <si>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</si>
  <si>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</si>
  <si>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</si>
  <si>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</si>
  <si>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</si>
  <si>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</si>
  <si>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</si>
  <si>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</si>
  <si>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</si>
  <si>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</si>
  <si>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</si>
  <si>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</si>
  <si>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</si>
  <si>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</si>
  <si>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</si>
  <si>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</si>
  <si>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</si>
  <si>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</si>
  <si>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</si>
  <si>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</si>
  <si>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</si>
  <si>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</si>
  <si>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</si>
  <si>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</si>
  <si>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</si>
  <si>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</si>
  <si>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</si>
  <si>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</si>
  <si>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</si>
  <si>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</si>
  <si>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</si>
  <si>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</si>
  <si>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</si>
  <si>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</si>
  <si>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</si>
  <si>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</si>
  <si>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</si>
  <si>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</si>
  <si>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</si>
  <si>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</si>
  <si>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</si>
  <si>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</si>
  <si>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</si>
  <si>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</si>
  <si>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</si>
  <si>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</si>
  <si>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</si>
  <si>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</si>
  <si>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</si>
  <si>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</si>
  <si>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</si>
  <si>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</si>
  <si>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</si>
  <si>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</si>
  <si>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</si>
  <si>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</si>
  <si>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</si>
  <si>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</si>
  <si>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</si>
  <si>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</si>
  <si>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</si>
  <si>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</si>
  <si>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</si>
  <si>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</si>
  <si>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</si>
  <si>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</si>
  <si>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</si>
  <si>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</si>
  <si>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</si>
  <si>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</si>
  <si>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</si>
  <si>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</si>
  <si>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</si>
  <si>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</si>
  <si>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</si>
  <si>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</si>
  <si>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</si>
  <si>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</si>
  <si>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</si>
  <si>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</si>
  <si>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</si>
  <si>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</si>
  <si>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</si>
  <si>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</si>
  <si>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</si>
  <si>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</si>
  <si>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</si>
  <si>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</si>
  <si>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</si>
  <si>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</si>
  <si>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</si>
  <si>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</si>
  <si>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</si>
  <si>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</si>
  <si>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</si>
  <si>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</si>
  <si>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</si>
  <si>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</si>
  <si>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</si>
  <si>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</si>
  <si>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</si>
  <si>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</si>
  <si>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</si>
  <si>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</si>
  <si>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</si>
  <si>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</si>
  <si>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</si>
  <si>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</si>
  <si>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</si>
  <si>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</si>
  <si>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</si>
  <si>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</si>
  <si>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</si>
  <si>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</si>
  <si>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</si>
  <si>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</si>
  <si>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</si>
  <si>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</si>
  <si>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</si>
  <si>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</si>
  <si>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</si>
  <si>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</si>
  <si>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</si>
  <si>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</si>
  <si>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</si>
  <si>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</si>
  <si>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</si>
  <si>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</si>
  <si>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</si>
  <si>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</si>
  <si>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</si>
  <si>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</si>
  <si>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</si>
  <si>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</si>
  <si>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</si>
  <si>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</si>
  <si>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</si>
  <si>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</si>
  <si>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</si>
  <si>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</si>
  <si>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</si>
  <si>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</si>
  <si>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</si>
  <si>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</si>
  <si>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</si>
  <si>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</si>
  <si>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</si>
  <si>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</si>
  <si>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</si>
  <si>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</si>
  <si>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</si>
  <si>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</si>
  <si>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</si>
  <si>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</si>
  <si>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</si>
  <si>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</si>
  <si>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</si>
  <si>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</si>
  <si>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</si>
  <si>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</si>
  <si>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</si>
  <si>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</si>
  <si>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</si>
  <si>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</si>
  <si>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</si>
  <si>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</si>
  <si>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</si>
  <si>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</si>
  <si>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</si>
  <si>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</si>
  <si>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</si>
  <si>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</si>
  <si>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</si>
  <si>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</si>
  <si>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</si>
  <si>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</si>
  <si>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</si>
  <si>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</si>
  <si>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</si>
  <si>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</si>
  <si>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</si>
  <si>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</si>
  <si>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</si>
  <si>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</si>
  <si>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</si>
  <si>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</si>
  <si>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</si>
  <si>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</si>
  <si>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</si>
  <si>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</si>
  <si>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</si>
  <si>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</si>
  <si>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</si>
  <si>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</si>
  <si>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</si>
  <si>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</si>
  <si>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</si>
  <si>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</si>
  <si>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</si>
  <si>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</si>
  <si>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</si>
  <si>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</si>
  <si>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</si>
  <si>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</si>
  <si>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</si>
  <si>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</si>
  <si>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</si>
  <si>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</si>
  <si>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</si>
  <si>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</si>
  <si>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</si>
  <si>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</si>
  <si>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</si>
  <si>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</si>
  <si>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</si>
  <si>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</si>
  <si>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</si>
  <si>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</si>
  <si>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</si>
  <si>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</si>
  <si>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</si>
  <si>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</si>
  <si>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</si>
  <si>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</si>
  <si>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</si>
  <si>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</si>
  <si>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</si>
  <si>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</si>
  <si>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</si>
  <si>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</si>
  <si>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</si>
  <si>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</si>
  <si>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</si>
  <si>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</si>
  <si>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</si>
  <si>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</si>
  <si>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</si>
  <si>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</si>
  <si>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</si>
  <si>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</si>
  <si>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</si>
  <si>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</si>
  <si>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</si>
  <si>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</si>
  <si>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</si>
  <si>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</si>
  <si>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</si>
  <si>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</si>
  <si>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</si>
  <si>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</si>
  <si>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</si>
  <si>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</si>
  <si>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</si>
  <si>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</si>
  <si>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</si>
  <si>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</si>
  <si>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</si>
  <si>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</si>
  <si>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</si>
  <si>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</si>
  <si>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</si>
  <si>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</si>
  <si>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</si>
  <si>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</si>
  <si>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</si>
  <si>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</si>
  <si>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</si>
  <si>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</si>
  <si>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</si>
  <si>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</si>
  <si>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</si>
  <si>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</si>
  <si>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</si>
  <si>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</si>
  <si>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</si>
  <si>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</si>
  <si>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</si>
  <si>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</si>
  <si>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</si>
  <si>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</si>
  <si>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</si>
  <si>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</si>
  <si>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</si>
  <si>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</si>
  <si>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</si>
  <si>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</si>
  <si>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</si>
  <si>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</si>
  <si>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</si>
  <si>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</si>
  <si>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</si>
  <si>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</si>
  <si>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</si>
  <si>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</si>
  <si>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</si>
  <si>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</si>
  <si>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</si>
  <si>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</si>
  <si>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</si>
  <si>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</si>
  <si>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</si>
  <si>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</si>
  <si>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</si>
  <si>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</si>
  <si>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</si>
  <si>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</si>
  <si>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</si>
  <si>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</si>
  <si>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</si>
  <si>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</si>
  <si>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</si>
  <si>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</si>
  <si>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</si>
  <si>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</si>
  <si>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</si>
  <si>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</si>
  <si>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</si>
  <si>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</si>
  <si>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</si>
  <si>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</si>
  <si>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</si>
  <si>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</si>
  <si>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</si>
  <si>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</si>
  <si>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</si>
  <si>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</si>
  <si>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</si>
  <si>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</si>
  <si>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</si>
  <si>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</si>
  <si>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</si>
  <si>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</si>
  <si>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</si>
  <si>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</si>
  <si>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</si>
  <si>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</si>
  <si>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</si>
  <si>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</si>
  <si>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</si>
  <si>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</si>
  <si>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</si>
  <si>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</si>
  <si>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</si>
  <si>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</si>
  <si>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</si>
  <si>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</si>
  <si>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</si>
  <si>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</si>
  <si>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</si>
  <si>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</si>
  <si>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</si>
  <si>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</si>
  <si>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</si>
  <si>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</si>
  <si>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</si>
  <si>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</si>
  <si>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</si>
  <si>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</si>
  <si>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</si>
  <si>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</si>
  <si>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</si>
  <si>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</si>
  <si>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</si>
  <si>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</si>
  <si>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</si>
  <si>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</si>
  <si>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</si>
  <si>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</si>
  <si>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</si>
  <si>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</si>
  <si>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</si>
  <si>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</si>
  <si>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</si>
  <si>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</si>
  <si>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</si>
  <si>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</si>
  <si>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</si>
  <si>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</si>
  <si>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</si>
  <si>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</si>
  <si>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</si>
  <si>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</si>
  <si>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</si>
  <si>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</si>
  <si>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</si>
  <si>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</si>
  <si>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</si>
  <si>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</si>
  <si>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</si>
  <si>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</si>
  <si>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</si>
  <si>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</si>
  <si>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</si>
  <si>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</si>
  <si>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</si>
  <si>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</si>
  <si>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</si>
  <si>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</si>
  <si>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</si>
  <si>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</si>
  <si>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</si>
  <si>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</si>
  <si>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</si>
  <si>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</si>
  <si>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</si>
  <si>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</si>
  <si>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</si>
  <si>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</si>
  <si>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</si>
  <si>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</si>
  <si>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</si>
  <si>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</si>
  <si>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</si>
  <si>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</si>
  <si>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</si>
  <si>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</si>
  <si>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</si>
  <si>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</si>
  <si>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</si>
  <si>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</si>
  <si>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</si>
  <si>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</si>
  <si>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</si>
  <si>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</si>
  <si>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</si>
  <si>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</si>
  <si>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</si>
  <si>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</si>
  <si>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</si>
  <si>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</si>
  <si>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</si>
  <si>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</si>
  <si>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</si>
  <si>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</si>
  <si>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</si>
  <si>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</si>
  <si>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</si>
  <si>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</si>
  <si>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</si>
  <si>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</si>
  <si>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</si>
  <si>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</si>
  <si>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</si>
  <si>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</si>
  <si>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</si>
  <si>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</si>
  <si>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</si>
  <si>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</si>
  <si>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</si>
  <si>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</si>
  <si>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</si>
  <si>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</si>
  <si>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</si>
  <si>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</si>
  <si>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</si>
  <si>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</si>
  <si>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</si>
  <si>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</si>
  <si>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</si>
  <si>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</si>
  <si>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</si>
  <si>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</si>
  <si>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</si>
  <si>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</si>
  <si>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</si>
  <si>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</si>
  <si>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</si>
  <si>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</si>
  <si>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</si>
  <si>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</si>
  <si>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</si>
  <si>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</si>
  <si>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</si>
  <si>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</si>
  <si>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</si>
  <si>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</si>
  <si>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</si>
  <si>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</si>
  <si>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</si>
  <si>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</si>
  <si>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</si>
  <si>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</si>
  <si>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</si>
  <si>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</si>
  <si>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</si>
  <si>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</si>
  <si>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</si>
  <si>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</si>
  <si>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</si>
  <si>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</si>
  <si>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</si>
  <si>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</si>
  <si>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</si>
  <si>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</si>
  <si>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</si>
  <si>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</si>
  <si>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</si>
  <si>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</si>
  <si>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</si>
  <si>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</si>
  <si>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</si>
  <si>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</si>
  <si>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</si>
  <si>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</si>
  <si>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</si>
  <si>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</si>
  <si>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</si>
  <si>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</si>
  <si>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</si>
  <si>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</si>
  <si>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</si>
  <si>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</si>
  <si>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</si>
  <si>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</si>
  <si>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</si>
  <si>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</si>
  <si>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</si>
  <si>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</si>
  <si>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</si>
  <si>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</si>
  <si>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</si>
  <si>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</si>
  <si>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</si>
  <si>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</si>
  <si>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</si>
  <si>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</si>
  <si>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</si>
  <si>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</si>
  <si>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</si>
  <si>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</si>
  <si>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</si>
  <si>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</si>
  <si>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</si>
  <si>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</si>
  <si>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</si>
  <si>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</si>
  <si>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</si>
  <si>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</si>
  <si>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</si>
  <si>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</si>
  <si>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</si>
  <si>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</si>
  <si>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</si>
  <si>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</si>
  <si>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</si>
  <si>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</si>
  <si>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</si>
  <si>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</si>
  <si>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</si>
  <si>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</si>
  <si>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</si>
  <si>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</si>
  <si>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</si>
  <si>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</si>
  <si>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</si>
  <si>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</si>
  <si>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</si>
  <si>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</si>
  <si>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</si>
  <si>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</si>
  <si>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</si>
  <si>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</si>
  <si>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</si>
  <si>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</si>
  <si>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</si>
  <si>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</si>
  <si>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</si>
  <si>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</si>
  <si>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</si>
  <si>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</si>
  <si>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</si>
  <si>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</si>
  <si>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</si>
  <si>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</si>
  <si>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</si>
  <si>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</si>
  <si>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</si>
  <si>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</si>
  <si>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</si>
  <si>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</si>
  <si>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</si>
  <si>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</si>
  <si>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</si>
  <si>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</si>
  <si>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</si>
  <si>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</si>
  <si>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</si>
  <si>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</si>
  <si>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</si>
  <si>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</si>
  <si>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</si>
  <si>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</si>
  <si>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</si>
  <si>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</si>
  <si>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</si>
  <si>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</si>
  <si>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</si>
  <si>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</si>
  <si>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</si>
  <si>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</si>
  <si>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</si>
  <si>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</si>
  <si>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</si>
  <si>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</si>
  <si>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</si>
  <si>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</si>
  <si>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</si>
  <si>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</si>
  <si>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</si>
  <si>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</si>
  <si>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</si>
  <si>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</si>
  <si>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</si>
  <si>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</si>
  <si>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</si>
  <si>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</si>
  <si>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</si>
  <si>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</si>
  <si>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</si>
  <si>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</si>
  <si>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</si>
  <si>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</si>
  <si>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</si>
  <si>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</si>
  <si>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</si>
  <si>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</si>
  <si>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</si>
  <si>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</si>
  <si>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</si>
  <si>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</si>
  <si>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</si>
  <si>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</si>
  <si>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</si>
  <si>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</si>
  <si>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</si>
  <si>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</si>
  <si>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</si>
  <si>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</si>
  <si>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</si>
  <si>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</si>
  <si>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</si>
  <si>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</si>
  <si>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</si>
  <si>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</si>
  <si>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</si>
  <si>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</si>
  <si>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</si>
  <si>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</si>
  <si>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</si>
  <si>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</si>
  <si>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</si>
  <si>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</si>
  <si>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</si>
  <si>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</si>
  <si>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</si>
  <si>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</si>
  <si>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</si>
  <si>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</si>
  <si>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</si>
  <si>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</si>
  <si>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</si>
  <si>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</si>
  <si>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</si>
  <si>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</si>
  <si>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</si>
  <si>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</si>
  <si>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</si>
  <si>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</si>
  <si>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</si>
  <si>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</si>
  <si>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</si>
  <si>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</si>
  <si>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</si>
  <si>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</si>
  <si>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</si>
  <si>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</si>
  <si>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</si>
  <si>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</si>
  <si>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</si>
  <si>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</si>
  <si>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</si>
  <si>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</si>
  <si>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</si>
  <si>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</si>
  <si>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</si>
  <si>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</si>
  <si>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</si>
  <si>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</si>
  <si>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</si>
  <si>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</si>
  <si>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</si>
  <si>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</si>
  <si>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</si>
  <si>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</si>
  <si>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</si>
  <si>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</si>
  <si>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</si>
  <si>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</si>
  <si>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</si>
  <si>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</si>
  <si>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</si>
  <si>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</si>
  <si>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</si>
  <si>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</si>
  <si>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</si>
  <si>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</si>
  <si>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</si>
  <si>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</si>
  <si>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</si>
  <si>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</si>
  <si>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</si>
  <si>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</si>
  <si>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</si>
  <si>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</si>
  <si>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</si>
  <si>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</si>
  <si>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</si>
  <si>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</si>
  <si>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</si>
  <si>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</si>
  <si>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</si>
  <si>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</si>
  <si>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</si>
  <si>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</si>
  <si>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</si>
  <si>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</si>
  <si>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</si>
  <si>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</si>
  <si>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</si>
  <si>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</si>
  <si>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</si>
  <si>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</si>
  <si>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</si>
  <si>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</si>
  <si>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</si>
  <si>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</si>
  <si>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</si>
  <si>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</si>
  <si>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</si>
  <si>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</si>
  <si>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</si>
  <si>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</si>
  <si>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</si>
  <si>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</si>
  <si>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</si>
  <si>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</si>
  <si>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</si>
  <si>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</si>
  <si>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</si>
  <si>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</si>
  <si>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</si>
  <si>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</si>
  <si>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</si>
  <si>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</si>
  <si>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</si>
  <si>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</si>
  <si>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</si>
  <si>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</si>
  <si>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</si>
  <si>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</si>
  <si>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</si>
  <si>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</si>
  <si>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</si>
  <si>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</si>
  <si>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</si>
  <si>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</si>
  <si>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</si>
  <si>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</si>
  <si>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</si>
  <si>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</si>
  <si>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</si>
  <si>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</si>
  <si>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</si>
  <si>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</si>
  <si>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</si>
  <si>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</si>
  <si>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</si>
  <si>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</si>
  <si>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</si>
  <si>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</si>
  <si>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</si>
  <si>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</si>
  <si>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</si>
  <si>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</si>
  <si>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</si>
  <si>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</si>
  <si>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</si>
  <si>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</si>
  <si>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</si>
  <si>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</si>
  <si>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</si>
  <si>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</si>
  <si>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</si>
  <si>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</si>
  <si>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</si>
  <si>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</si>
  <si>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</si>
  <si>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</si>
  <si>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</si>
  <si>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</si>
  <si>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</si>
  <si>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</si>
  <si>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</si>
  <si>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</si>
  <si>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</si>
  <si>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</si>
  <si>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</si>
  <si>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</si>
  <si>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</si>
  <si>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</si>
  <si>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</si>
  <si>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</si>
  <si>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</si>
  <si>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</si>
  <si>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</si>
  <si>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</si>
  <si>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</si>
  <si>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</si>
  <si>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</si>
  <si>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</si>
  <si>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</si>
  <si>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</si>
  <si>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</si>
  <si>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</si>
  <si>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</si>
  <si>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</si>
  <si>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</si>
  <si>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</si>
  <si>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</si>
  <si>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</si>
  <si>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</si>
  <si>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</si>
  <si>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</si>
  <si>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</si>
  <si>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</si>
  <si>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</si>
  <si>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</si>
  <si>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</si>
  <si>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</si>
  <si>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</si>
  <si>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</si>
  <si>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</si>
  <si>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</si>
  <si>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</si>
  <si>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</si>
  <si>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</si>
  <si>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</si>
  <si>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</si>
  <si>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</si>
  <si>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</si>
  <si>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</si>
  <si>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</si>
  <si>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</si>
  <si>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</si>
  <si>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</si>
  <si>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</si>
  <si>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</si>
  <si>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</si>
  <si>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</si>
  <si>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</si>
  <si>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</si>
  <si>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</si>
  <si>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</si>
  <si>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</si>
  <si>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</si>
  <si>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</si>
  <si>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</si>
  <si>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</si>
  <si>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</si>
  <si>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</si>
  <si>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</si>
  <si>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</si>
  <si>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</si>
  <si>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</si>
  <si>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</si>
  <si>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</si>
  <si>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</si>
  <si>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</si>
  <si>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</si>
  <si>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</si>
  <si>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</si>
  <si>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</si>
  <si>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</si>
  <si>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</si>
  <si>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</si>
  <si>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</si>
  <si>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</si>
  <si>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</si>
  <si>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</si>
  <si>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</si>
  <si>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</si>
  <si>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</si>
  <si>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</si>
  <si>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</si>
  <si>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</si>
  <si>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</si>
  <si>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</si>
  <si>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</si>
  <si>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</si>
  <si>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</si>
  <si>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</si>
  <si>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</si>
  <si>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</si>
  <si>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</si>
  <si>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</si>
  <si>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</si>
  <si>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</si>
  <si>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</si>
  <si>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</si>
  <si>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</si>
  <si>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</si>
  <si>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</si>
  <si>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</si>
  <si>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</si>
  <si>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</si>
  <si>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</si>
  <si>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</si>
  <si>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</si>
  <si>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</si>
  <si>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</si>
  <si>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</si>
  <si>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</si>
  <si>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</si>
  <si>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</si>
  <si>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</si>
  <si>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</si>
  <si>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</si>
  <si>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</si>
  <si>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</si>
  <si>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</si>
  <si>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</si>
  <si>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</si>
  <si>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</si>
  <si>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</si>
  <si>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</si>
  <si>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</si>
  <si>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</si>
  <si>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</si>
  <si>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</si>
  <si>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</si>
  <si>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</si>
  <si>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</si>
  <si>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</si>
  <si>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</si>
  <si>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</si>
  <si>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</si>
  <si>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</si>
  <si>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</si>
  <si>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</si>
  <si>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</si>
  <si>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</si>
  <si>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</si>
  <si>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</si>
  <si>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</si>
  <si>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</si>
  <si>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</si>
  <si>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</si>
  <si>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</si>
  <si>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</si>
  <si>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</si>
  <si>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</si>
  <si>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</si>
  <si>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</si>
  <si>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</si>
  <si>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</si>
  <si>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</si>
  <si>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</si>
  <si>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</si>
  <si>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</si>
  <si>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</si>
  <si>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</si>
  <si>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</si>
  <si>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</si>
  <si>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</si>
  <si>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</si>
  <si>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</si>
  <si>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</si>
  <si>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</si>
  <si>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</si>
  <si>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</si>
  <si>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</si>
  <si>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</si>
  <si>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</si>
  <si>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</si>
  <si>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</si>
  <si>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</si>
  <si>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</si>
  <si>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</si>
  <si>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</si>
  <si>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</si>
  <si>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</si>
  <si>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</si>
  <si>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</si>
  <si>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</si>
  <si>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</si>
  <si>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</si>
  <si>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</si>
  <si>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</si>
  <si>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</si>
  <si>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</si>
  <si>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</si>
  <si>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</si>
  <si>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</si>
  <si>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</si>
  <si>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</si>
  <si>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</si>
  <si>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</si>
  <si>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</si>
  <si>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</si>
  <si>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</si>
  <si>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</si>
  <si>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</si>
  <si>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</si>
  <si>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</si>
  <si>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</si>
  <si>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</si>
  <si>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</si>
  <si>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</si>
  <si>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</si>
  <si>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</si>
  <si>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</si>
  <si>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</si>
  <si>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</si>
  <si>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</si>
  <si>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</si>
  <si>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</si>
  <si>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</si>
  <si>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</si>
  <si>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</si>
  <si>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</si>
  <si>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</si>
  <si>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</si>
  <si>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</si>
  <si>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</si>
  <si>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</si>
  <si>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</si>
  <si>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</si>
  <si>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</si>
  <si>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</si>
  <si>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</si>
  <si>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</si>
  <si>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</si>
  <si>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</si>
  <si>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</si>
  <si>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</si>
  <si>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</si>
  <si>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</si>
  <si>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</si>
  <si>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</si>
  <si>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</si>
  <si>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</si>
  <si>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</si>
  <si>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</si>
  <si>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</si>
  <si>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</si>
  <si>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</si>
  <si>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</si>
  <si>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</si>
  <si>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</si>
  <si>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</si>
  <si>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</si>
  <si>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</si>
  <si>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</si>
  <si>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</si>
  <si>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</si>
  <si>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</si>
  <si>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</si>
  <si>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</si>
  <si>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</si>
  <si>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</si>
  <si>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</si>
  <si>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</si>
  <si>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</si>
  <si>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</si>
  <si>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</si>
  <si>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</si>
  <si>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</si>
  <si>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</si>
  <si>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</si>
  <si>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</si>
  <si>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</si>
  <si>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</si>
  <si>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</si>
  <si>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</si>
  <si>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</si>
  <si>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</si>
  <si>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</si>
  <si>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</si>
  <si>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</si>
  <si>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</si>
  <si>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</si>
  <si>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</si>
  <si>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</si>
  <si>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</si>
  <si>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</si>
  <si>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</si>
  <si>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</si>
  <si>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</si>
  <si>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</si>
  <si>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</si>
  <si>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</si>
  <si>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</si>
  <si>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</si>
  <si>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</si>
  <si>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</si>
  <si>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</si>
  <si>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</si>
  <si>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</si>
  <si>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</si>
  <si>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</si>
  <si>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</si>
  <si>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</si>
  <si>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</si>
  <si>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</si>
  <si>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</si>
  <si>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</si>
  <si>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</si>
  <si>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</si>
  <si>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</si>
  <si>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</si>
  <si>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</si>
  <si>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</si>
  <si>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</si>
  <si>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</si>
  <si>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</si>
  <si>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</si>
  <si>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</si>
  <si>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</si>
  <si>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</si>
  <si>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</si>
  <si>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</si>
  <si>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</si>
  <si>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</si>
  <si>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</si>
  <si>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</si>
  <si>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</si>
  <si>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</si>
  <si>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</si>
  <si>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</si>
  <si>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</si>
  <si>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</si>
  <si>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</si>
  <si>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</si>
  <si>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</si>
  <si>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</si>
  <si>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</si>
  <si>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</si>
  <si>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</si>
  <si>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</si>
  <si>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</si>
  <si>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</si>
  <si>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</si>
  <si>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</si>
  <si>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</si>
  <si>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</si>
  <si>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</si>
  <si>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</si>
  <si>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</si>
  <si>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</si>
  <si>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</si>
  <si>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</si>
  <si>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</si>
  <si>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</si>
  <si>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</si>
  <si>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</si>
  <si>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</si>
  <si>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</si>
  <si>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</si>
  <si>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</si>
  <si>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</si>
  <si>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</si>
  <si>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</si>
  <si>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</si>
  <si>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</si>
  <si>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</si>
  <si>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</si>
  <si>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</si>
  <si>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</si>
  <si>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</si>
  <si>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</si>
  <si>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</si>
  <si>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</si>
  <si>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</si>
  <si>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</si>
  <si>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</si>
  <si>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</si>
  <si>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</si>
  <si>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</si>
  <si>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</si>
  <si>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</si>
  <si>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</si>
  <si>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</si>
  <si>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</si>
  <si>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</si>
  <si>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</si>
  <si>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</si>
  <si>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</si>
  <si>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</si>
  <si>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</si>
  <si>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</si>
  <si>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</si>
  <si>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</si>
  <si>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</si>
  <si>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</si>
  <si>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</si>
  <si>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</si>
  <si>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</si>
  <si>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</si>
  <si>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</si>
  <si>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</si>
  <si>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</si>
  <si>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</si>
  <si>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</si>
  <si>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</si>
  <si>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</si>
  <si>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</si>
  <si>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</si>
  <si>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</si>
  <si>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</si>
  <si>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</si>
  <si>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</si>
  <si>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</si>
  <si>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</si>
  <si>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</si>
  <si>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</si>
  <si>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</si>
  <si>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</si>
  <si>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</si>
  <si>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</si>
  <si>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</si>
  <si>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</si>
  <si>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</si>
  <si>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</si>
  <si>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</si>
  <si>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</si>
  <si>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</si>
  <si>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</si>
  <si>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</si>
  <si>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</si>
  <si>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</si>
  <si>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</si>
  <si>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</si>
  <si>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</si>
  <si>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</si>
  <si>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</si>
  <si>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</si>
  <si>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</si>
  <si>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</si>
  <si>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</si>
  <si>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</si>
  <si>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</si>
  <si>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</si>
  <si>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</si>
  <si>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</si>
  <si>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</si>
  <si>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</si>
  <si>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</si>
  <si>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</si>
  <si>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</si>
  <si>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</si>
  <si>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</si>
  <si>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</si>
  <si>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</si>
  <si>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</si>
  <si>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</si>
  <si>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</si>
  <si>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</si>
  <si>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</si>
  <si>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</si>
  <si>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</si>
  <si>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</si>
  <si>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</si>
  <si>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</si>
  <si>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</si>
  <si>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</si>
  <si>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</si>
  <si>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</si>
  <si>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</si>
  <si>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</si>
  <si>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</si>
  <si>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</si>
  <si>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</si>
  <si>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</si>
  <si>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</si>
  <si>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</si>
  <si>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</si>
  <si>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</si>
  <si>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</si>
  <si>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</si>
  <si>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</si>
  <si>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</si>
  <si>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</si>
  <si>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</si>
  <si>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</si>
  <si>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</si>
  <si>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</si>
  <si>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</si>
  <si>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</si>
  <si>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</si>
  <si>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</si>
  <si>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</si>
  <si>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</si>
  <si>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</si>
  <si>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</si>
  <si>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</si>
  <si>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</si>
  <si>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</si>
  <si>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</si>
  <si>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</si>
  <si>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</si>
  <si>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</si>
  <si>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</si>
  <si>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</si>
  <si>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</si>
  <si>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</si>
  <si>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</si>
  <si>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</si>
  <si>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</si>
  <si>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</si>
  <si>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</si>
  <si>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</si>
  <si>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</si>
  <si>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</si>
  <si>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</si>
  <si>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</si>
  <si>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</si>
  <si>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</si>
  <si>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</si>
  <si>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</si>
  <si>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</si>
  <si>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</si>
  <si>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</si>
  <si>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</si>
  <si>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</si>
  <si>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</si>
  <si>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</si>
  <si>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</si>
  <si>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</si>
  <si>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</si>
  <si>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</si>
  <si>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</si>
  <si>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</si>
  <si>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</si>
  <si>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</si>
  <si>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</si>
  <si>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</si>
  <si>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</si>
  <si>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</si>
  <si>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</si>
  <si>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</si>
  <si>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</si>
  <si>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</si>
  <si>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</si>
  <si>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</si>
  <si>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</si>
  <si>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</si>
  <si>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</si>
  <si>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</si>
  <si>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</si>
  <si>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</si>
  <si>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</si>
  <si>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</si>
  <si>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</si>
  <si>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</si>
  <si>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</si>
  <si>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</si>
  <si>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</si>
  <si>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</si>
  <si>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</si>
  <si>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</si>
  <si>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</si>
  <si>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</si>
  <si>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</si>
  <si>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</si>
  <si>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</si>
  <si>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</si>
  <si>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</si>
  <si>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</si>
  <si>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</si>
  <si>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</si>
  <si>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</si>
  <si>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</si>
  <si>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</si>
  <si>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</si>
  <si>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</si>
  <si>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</si>
  <si>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</si>
  <si>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</si>
  <si>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</si>
  <si>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</si>
  <si>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</si>
  <si>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</si>
  <si>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</si>
  <si>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</si>
  <si>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</si>
  <si>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</si>
  <si>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</si>
  <si>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</si>
  <si>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</si>
  <si>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</si>
  <si>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</si>
  <si>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</si>
  <si>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</si>
  <si>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</si>
  <si>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</si>
  <si>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</si>
  <si>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</si>
  <si>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</si>
  <si>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</si>
  <si>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</si>
  <si>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</si>
  <si>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</si>
  <si>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</si>
  <si>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</si>
  <si>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</si>
  <si>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</si>
  <si>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</si>
  <si>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</si>
  <si>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</si>
  <si>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</si>
  <si>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</si>
  <si>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</si>
  <si>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</si>
  <si>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</si>
  <si>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</si>
  <si>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</si>
  <si>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</si>
  <si>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</si>
  <si>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</si>
  <si>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</si>
  <si>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</si>
  <si>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</si>
  <si>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</si>
  <si>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</si>
  <si>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</si>
  <si>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</si>
  <si>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</si>
  <si>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</si>
  <si>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</si>
  <si>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</si>
  <si>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</si>
  <si>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</si>
  <si>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</si>
  <si>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</si>
  <si>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</si>
  <si>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</si>
  <si>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</si>
  <si>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</si>
  <si>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</si>
  <si>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</si>
  <si>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</si>
  <si>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</si>
  <si>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</si>
  <si>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</si>
  <si>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</si>
  <si>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</si>
  <si>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</si>
  <si>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</si>
  <si>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</si>
  <si>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</si>
  <si>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</si>
  <si>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</si>
  <si>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</si>
  <si>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</si>
  <si>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</si>
  <si>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</si>
  <si>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</si>
  <si>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</si>
  <si>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</si>
  <si>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</si>
  <si>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</si>
  <si>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</si>
  <si>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</si>
  <si>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</si>
  <si>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</si>
  <si>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</si>
  <si>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</si>
  <si>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</si>
  <si>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</si>
  <si>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</si>
  <si>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</si>
  <si>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</si>
  <si>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</si>
  <si>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</si>
  <si>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</si>
  <si>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</si>
  <si>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</si>
  <si>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</si>
  <si>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</si>
  <si>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</si>
  <si>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</si>
  <si>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</si>
  <si>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</si>
  <si>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</si>
  <si>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</si>
  <si>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</si>
  <si>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</si>
  <si>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</si>
  <si>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</si>
  <si>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</si>
  <si>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</si>
  <si>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</si>
  <si>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</si>
  <si>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</si>
  <si>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</si>
  <si>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</si>
  <si>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</si>
  <si>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</si>
  <si>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</si>
  <si>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</si>
  <si>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</si>
  <si>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</si>
  <si>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</si>
  <si>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</si>
  <si>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</si>
  <si>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</si>
  <si>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</si>
  <si>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</si>
  <si>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</si>
  <si>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</si>
  <si>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</si>
  <si>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</si>
  <si>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</si>
  <si>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</si>
  <si>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</si>
  <si>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</si>
  <si>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</si>
  <si>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</si>
  <si>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</si>
  <si>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</si>
  <si>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</si>
  <si>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</si>
  <si>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</si>
  <si>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</si>
  <si>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</si>
  <si>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</si>
  <si>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</si>
  <si>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</si>
  <si>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</si>
  <si>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</si>
  <si>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</si>
  <si>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</si>
  <si>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</si>
  <si>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</si>
  <si>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</si>
  <si>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</si>
  <si>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</si>
  <si>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</si>
  <si>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</si>
  <si>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</si>
  <si>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</si>
  <si>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</si>
  <si>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</si>
  <si>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</si>
  <si>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</si>
  <si>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</si>
  <si>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</si>
  <si>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</si>
  <si>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</si>
  <si>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</si>
  <si>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</si>
  <si>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</si>
  <si>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</si>
  <si>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</si>
  <si>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</si>
  <si>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</si>
  <si>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</si>
  <si>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</si>
  <si>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</si>
  <si>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</si>
  <si>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</si>
  <si>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</si>
  <si>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</si>
  <si>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</si>
  <si>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</si>
  <si>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</si>
  <si>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</si>
  <si>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</si>
  <si>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</si>
  <si>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</si>
  <si>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</si>
  <si>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</si>
  <si>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</si>
  <si>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</si>
  <si>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</si>
  <si>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</si>
  <si>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</si>
  <si>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</si>
  <si>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</si>
  <si>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</si>
  <si>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</si>
  <si>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</si>
  <si>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</si>
  <si>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</si>
  <si>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</si>
  <si>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</si>
  <si>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</si>
  <si>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</si>
  <si>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</si>
  <si>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</si>
  <si>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</si>
  <si>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</si>
  <si>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</si>
  <si>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</si>
  <si>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</si>
  <si>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</si>
  <si>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</si>
  <si>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</si>
  <si>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</si>
  <si>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</si>
  <si>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</si>
  <si>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</si>
  <si>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</si>
  <si>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</si>
  <si>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</si>
  <si>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</si>
  <si>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</si>
  <si>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</si>
  <si>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</si>
  <si>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</si>
  <si>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</si>
  <si>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</si>
  <si>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</si>
  <si>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</si>
  <si>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</si>
  <si>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</si>
  <si>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</si>
  <si>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</si>
  <si>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</si>
  <si>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</si>
  <si>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</si>
  <si>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</si>
  <si>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</si>
  <si>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</si>
  <si>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</si>
  <si>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</si>
  <si>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</si>
  <si>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</si>
  <si>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</si>
  <si>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</si>
  <si>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</si>
  <si>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</si>
  <si>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</si>
  <si>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</si>
  <si>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</si>
  <si>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</si>
  <si>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</si>
  <si>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</si>
  <si>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</si>
  <si>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</si>
  <si>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</si>
  <si>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</si>
  <si>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</si>
  <si>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</si>
  <si>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</si>
  <si>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</si>
  <si>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</si>
  <si>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</si>
  <si>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</si>
  <si>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</si>
  <si>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</si>
  <si>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</si>
  <si>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</si>
  <si>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</si>
  <si>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</si>
  <si>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</si>
  <si>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</si>
  <si>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</si>
  <si>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</si>
  <si>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</si>
  <si>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</si>
  <si>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</si>
  <si>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</si>
  <si>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</si>
  <si>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</si>
  <si>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</si>
  <si>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</si>
  <si>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</si>
  <si>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</si>
  <si>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</si>
  <si>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</si>
  <si>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</si>
  <si>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</si>
  <si>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</si>
  <si>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</si>
  <si>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</si>
  <si>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</si>
  <si>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</si>
  <si>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</si>
  <si>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</si>
  <si>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</si>
  <si>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</si>
  <si>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</si>
  <si>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</si>
  <si>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</si>
  <si>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</si>
  <si>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</si>
  <si>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</si>
  <si>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</si>
  <si>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</si>
  <si>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</si>
  <si>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</si>
  <si>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</si>
  <si>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</si>
  <si>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</si>
  <si>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</si>
  <si>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</si>
  <si>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</si>
  <si>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</si>
  <si>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</si>
  <si>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</si>
  <si>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</si>
  <si>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</si>
  <si>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</si>
  <si>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</si>
  <si>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</si>
  <si>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</si>
  <si>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</si>
  <si>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</si>
  <si>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</si>
  <si>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</si>
  <si>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</si>
  <si>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</si>
  <si>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</si>
  <si>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</si>
  <si>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</si>
  <si>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</si>
  <si>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</si>
  <si>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</si>
  <si>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</si>
  <si>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</si>
  <si>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</si>
  <si>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</si>
  <si>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</si>
  <si>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</si>
  <si>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</si>
  <si>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</si>
  <si>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</si>
  <si>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</si>
  <si>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</si>
  <si>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</si>
  <si>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</si>
  <si>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</si>
  <si>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</si>
  <si>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</si>
  <si>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</si>
  <si>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</si>
  <si>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</si>
  <si>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</si>
  <si>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</si>
  <si>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</si>
  <si>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</si>
  <si>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</si>
  <si>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</si>
  <si>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</si>
  <si>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</si>
  <si>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</si>
  <si>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</si>
  <si>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</si>
  <si>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</si>
  <si>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</si>
  <si>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</si>
  <si>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</si>
  <si>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</si>
  <si>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</si>
  <si>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</si>
  <si>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</si>
  <si>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</si>
  <si>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</si>
  <si>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</si>
  <si>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</si>
  <si>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</si>
  <si>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</si>
  <si>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</si>
  <si>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</si>
  <si>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</si>
  <si>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</si>
  <si>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</si>
  <si>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</si>
  <si>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</si>
  <si>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</si>
  <si>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</si>
  <si>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</si>
  <si>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</si>
  <si>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</si>
  <si>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</si>
  <si>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</si>
  <si>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</si>
  <si>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</si>
  <si>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</si>
  <si>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</si>
  <si>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</si>
  <si>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</si>
  <si>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</si>
  <si>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</si>
  <si>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</si>
  <si>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</si>
  <si>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</si>
  <si>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</si>
  <si>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</si>
  <si>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</si>
  <si>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</si>
  <si>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</si>
  <si>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</si>
  <si>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</si>
  <si>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</si>
  <si>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</si>
  <si>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</si>
  <si>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</si>
  <si>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</si>
  <si>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</si>
  <si>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</si>
  <si>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</si>
  <si>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</si>
  <si>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</si>
  <si>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</si>
  <si>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</si>
  <si>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</si>
  <si>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</si>
  <si>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</si>
  <si>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</si>
  <si>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</si>
  <si>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</si>
  <si>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</si>
  <si>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</si>
  <si>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</si>
  <si>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</si>
  <si>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</si>
  <si>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</si>
  <si>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</si>
  <si>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</si>
  <si>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</si>
  <si>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</si>
  <si>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</si>
  <si>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</si>
  <si>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</si>
  <si>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</si>
  <si>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</si>
  <si>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</si>
  <si>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</si>
  <si>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</si>
  <si>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</si>
  <si>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</si>
  <si>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</si>
  <si>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</si>
  <si>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</si>
  <si>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</si>
  <si>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</si>
  <si>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</si>
  <si>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</si>
  <si>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</si>
  <si>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</si>
  <si>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</si>
  <si>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</si>
  <si>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</si>
  <si>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</si>
  <si>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</si>
  <si>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</si>
  <si>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</si>
  <si>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</si>
  <si>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</si>
  <si>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</si>
  <si>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</si>
  <si>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</si>
  <si>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</si>
  <si>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</si>
  <si>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</si>
  <si>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</si>
  <si>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</si>
  <si>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</si>
  <si>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</si>
  <si>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</si>
  <si>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</si>
  <si>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</si>
  <si>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</si>
  <si>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</si>
  <si>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</si>
  <si>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</si>
  <si>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</si>
  <si>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</si>
  <si>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</si>
  <si>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</si>
  <si>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</si>
  <si>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</si>
  <si>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</si>
  <si>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</si>
  <si>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</si>
  <si>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</si>
  <si>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</si>
  <si>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</si>
  <si>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</si>
  <si>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</si>
  <si>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</si>
  <si>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</si>
  <si>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</si>
  <si>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</si>
  <si>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</si>
  <si>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</si>
  <si>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</si>
  <si>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</si>
  <si>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</si>
  <si>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</si>
  <si>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</si>
  <si>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</si>
  <si>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</si>
  <si>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</si>
  <si>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</si>
  <si>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</si>
  <si>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</si>
  <si>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</si>
  <si>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</si>
  <si>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</si>
  <si>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</si>
  <si>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</si>
  <si>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</si>
  <si>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</si>
  <si>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</si>
  <si>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</si>
  <si>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</si>
  <si>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</si>
  <si>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</si>
  <si>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</si>
  <si>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</si>
  <si>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</si>
  <si>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</si>
  <si>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</si>
  <si>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</si>
  <si>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</si>
  <si>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</si>
  <si>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</si>
  <si>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</si>
  <si>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</si>
  <si>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</si>
  <si>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</si>
  <si>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</si>
  <si>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</si>
  <si>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</si>
  <si>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</si>
  <si>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</si>
  <si>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</si>
  <si>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</si>
  <si>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</si>
  <si>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</si>
  <si>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</si>
  <si>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</si>
  <si>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</si>
  <si>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</si>
  <si>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</si>
  <si>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</si>
  <si>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</si>
  <si>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</si>
  <si>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</si>
  <si>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</si>
  <si>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</si>
  <si>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</si>
  <si>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</si>
  <si>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</si>
  <si>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</si>
  <si>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</si>
  <si>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</si>
  <si>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</si>
  <si>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</si>
  <si>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</si>
  <si>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</si>
  <si>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</si>
  <si>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</si>
  <si>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</si>
  <si>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</si>
  <si>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</si>
  <si>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</si>
  <si>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</si>
  <si>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</si>
  <si>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</si>
  <si>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</si>
  <si>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</si>
  <si>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</si>
  <si>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</si>
  <si>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</si>
  <si>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</si>
  <si>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</si>
  <si>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</si>
  <si>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</si>
  <si>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</si>
  <si>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</si>
  <si>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</si>
  <si>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</si>
  <si>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</si>
  <si>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</si>
  <si>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</si>
  <si>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</si>
  <si>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</si>
  <si>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</si>
  <si>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</si>
  <si>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</si>
  <si>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</si>
  <si>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</si>
  <si>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</si>
  <si>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</si>
  <si>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</si>
  <si>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</si>
  <si>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</si>
  <si>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</si>
  <si>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</si>
  <si>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</si>
  <si>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</si>
  <si>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</si>
  <si>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</si>
  <si>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</si>
  <si>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</si>
  <si>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</si>
  <si>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</si>
  <si>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</si>
  <si>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</si>
  <si>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</si>
  <si>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</si>
  <si>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</si>
  <si>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</si>
  <si>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</si>
  <si>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</si>
  <si>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</si>
  <si>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</si>
  <si>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</si>
  <si>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</si>
  <si>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</si>
  <si>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</si>
  <si>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</si>
  <si>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</si>
  <si>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</si>
  <si>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</si>
  <si>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</si>
  <si>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</si>
  <si>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</si>
  <si>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</si>
  <si>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</si>
  <si>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</si>
  <si>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</si>
  <si>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</si>
  <si>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</si>
  <si>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</si>
  <si>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</si>
  <si>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</si>
  <si>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</si>
  <si>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</si>
  <si>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</si>
  <si>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</si>
  <si>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</si>
  <si>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</si>
  <si>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</si>
  <si>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</si>
  <si>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</si>
  <si>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</si>
  <si>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</si>
  <si>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</si>
  <si>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</si>
  <si>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</si>
  <si>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</si>
  <si>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</si>
  <si>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</si>
  <si>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</si>
  <si>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</si>
  <si>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</si>
  <si>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</si>
  <si>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</si>
  <si>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</si>
  <si>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</si>
  <si>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</si>
  <si>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</si>
  <si>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</si>
  <si>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</si>
  <si>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</si>
  <si>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</si>
  <si>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</si>
  <si>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</si>
  <si>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</si>
  <si>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</si>
  <si>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</si>
  <si>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</si>
  <si>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</si>
  <si>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</si>
  <si>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</si>
  <si>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</si>
  <si>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</si>
  <si>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</si>
  <si>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</si>
  <si>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</si>
  <si>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</si>
  <si>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</si>
  <si>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</si>
  <si>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</si>
  <si>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</si>
  <si>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</si>
  <si>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</si>
  <si>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</si>
  <si>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</si>
  <si>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</si>
  <si>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</si>
  <si>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</si>
  <si>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</si>
  <si>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</si>
  <si>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</si>
  <si>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</si>
  <si>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</si>
  <si>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</si>
  <si>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</si>
  <si>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</si>
  <si>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</si>
  <si>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</si>
  <si>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</si>
  <si>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</si>
  <si>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</si>
  <si>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</si>
  <si>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</si>
  <si>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</si>
  <si>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</si>
  <si>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</si>
  <si>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</si>
  <si>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</si>
  <si>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</si>
  <si>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</si>
  <si>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</si>
  <si>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</si>
  <si>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</si>
  <si>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</si>
  <si>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</si>
  <si>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</si>
  <si>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</si>
  <si>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</si>
  <si>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</si>
  <si>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</si>
  <si>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</si>
  <si>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</si>
  <si>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</si>
  <si>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</si>
  <si>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</si>
  <si>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</si>
  <si>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</si>
  <si>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</si>
  <si>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</si>
  <si>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</si>
  <si>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</si>
  <si>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</si>
  <si>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</si>
  <si>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</si>
  <si>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</si>
  <si>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</si>
  <si>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</si>
  <si>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</si>
  <si>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</si>
  <si>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</si>
  <si>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</si>
  <si>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</si>
  <si>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</si>
  <si>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</si>
  <si>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</si>
  <si>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</si>
  <si>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</si>
  <si>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</si>
  <si>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</si>
  <si>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</si>
  <si>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</si>
  <si>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</si>
  <si>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</si>
  <si>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</si>
  <si>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</si>
  <si>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</si>
  <si>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</si>
  <si>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</si>
  <si>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</si>
  <si>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</si>
  <si>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</si>
  <si>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</si>
  <si>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</si>
  <si>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</si>
  <si>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</si>
  <si>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</si>
  <si>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</si>
  <si>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</si>
  <si>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</si>
  <si>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</si>
  <si>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</si>
  <si>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</si>
  <si>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</si>
  <si>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</si>
  <si>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</si>
  <si>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</si>
  <si>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</si>
  <si>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</si>
  <si>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</si>
  <si>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</si>
  <si>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</si>
  <si>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</si>
  <si>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</si>
  <si>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</si>
  <si>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</si>
  <si>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</si>
  <si>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</si>
  <si>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</si>
  <si>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</si>
  <si>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</si>
  <si>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</si>
  <si>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</si>
  <si>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</si>
  <si>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</si>
  <si>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</si>
  <si>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</si>
  <si>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</si>
  <si>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</si>
  <si>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</si>
  <si>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</si>
  <si>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</si>
  <si>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</si>
  <si>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</si>
  <si>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</si>
  <si>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</si>
  <si>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</si>
  <si>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</si>
  <si>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</si>
  <si>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</si>
  <si>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</si>
  <si>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</si>
  <si>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</si>
  <si>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</si>
  <si>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</si>
  <si>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</si>
  <si>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</si>
  <si>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</si>
  <si>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</si>
  <si>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</si>
  <si>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</si>
  <si>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</si>
  <si>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</si>
  <si>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</si>
  <si>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</si>
  <si>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</si>
  <si>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</si>
  <si>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</si>
  <si>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</si>
  <si>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</si>
  <si>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</si>
  <si>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</si>
  <si>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</si>
  <si>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</si>
  <si>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</si>
  <si>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</si>
  <si>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</si>
  <si>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</si>
  <si>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</si>
  <si>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</si>
  <si>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</si>
  <si>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</si>
  <si>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</si>
  <si>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</si>
  <si>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</si>
  <si>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</si>
  <si>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</si>
  <si>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</si>
  <si>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</si>
  <si>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</si>
  <si>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</si>
  <si>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</si>
  <si>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</si>
  <si>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</si>
  <si>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</si>
  <si>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</si>
  <si>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</si>
  <si>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</si>
  <si>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</si>
  <si>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</si>
  <si>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</si>
  <si>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</si>
  <si>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</si>
  <si>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</si>
  <si>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</si>
  <si>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</si>
  <si>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</si>
  <si>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</si>
  <si>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</si>
  <si>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</si>
  <si>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</si>
  <si>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</si>
  <si>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</si>
  <si>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</si>
  <si>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</si>
  <si>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</si>
  <si>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</si>
  <si>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</si>
  <si>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</si>
  <si>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</si>
  <si>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</si>
  <si>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</si>
  <si>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</si>
  <si>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</si>
  <si>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</si>
  <si>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</si>
  <si>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</si>
  <si>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</si>
  <si>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</si>
  <si>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</si>
  <si>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</si>
  <si>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</si>
  <si>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</si>
  <si>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</si>
  <si>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</si>
  <si>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</si>
  <si>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</si>
  <si>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</si>
  <si>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</si>
  <si>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</si>
  <si>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</si>
  <si>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</si>
  <si>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</si>
  <si>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</si>
  <si>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</si>
  <si>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</si>
  <si>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</si>
  <si>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</si>
  <si>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</si>
  <si>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</si>
  <si>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</si>
  <si>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</si>
  <si>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</si>
  <si>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</si>
  <si>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</si>
  <si>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</si>
  <si>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</si>
  <si>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</si>
  <si>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</si>
  <si>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</si>
  <si>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</si>
  <si>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</si>
  <si>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</si>
  <si>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</si>
  <si>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</si>
  <si>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</si>
  <si>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</si>
  <si>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</si>
  <si>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</si>
  <si>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</si>
  <si>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</si>
  <si>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</si>
  <si>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</si>
  <si>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</si>
  <si>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</si>
  <si>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</si>
  <si>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</si>
  <si>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</si>
  <si>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</si>
  <si>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</si>
  <si>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</si>
  <si>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</si>
  <si>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</si>
  <si>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</si>
  <si>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</si>
  <si>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</si>
  <si>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</si>
  <si>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</si>
  <si>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</si>
  <si>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</si>
  <si>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</si>
  <si>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</si>
  <si>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</si>
  <si>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</si>
  <si>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</si>
  <si>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</si>
  <si>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</si>
  <si>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</si>
  <si>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</si>
  <si>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</si>
  <si>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</si>
  <si>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</si>
  <si>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</si>
  <si>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</si>
  <si>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</si>
  <si>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</si>
  <si>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</si>
  <si>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</si>
  <si>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</si>
  <si>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</si>
  <si>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</si>
  <si>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</si>
  <si>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</si>
  <si>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</si>
  <si>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</si>
  <si>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</si>
  <si>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</si>
  <si>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</si>
  <si>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</si>
  <si>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</si>
  <si>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</si>
  <si>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</si>
  <si>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</si>
  <si>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</si>
  <si>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</si>
  <si>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</si>
  <si>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</si>
  <si>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</si>
  <si>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</si>
  <si>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</si>
  <si>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</si>
  <si>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</si>
  <si>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</si>
  <si>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</si>
  <si>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</si>
  <si>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</si>
  <si>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</si>
  <si>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</si>
  <si>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</si>
  <si>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</si>
  <si>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</si>
  <si>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</si>
  <si>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</si>
  <si>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</si>
  <si>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</si>
  <si>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</si>
  <si>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</si>
  <si>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</si>
  <si>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</si>
  <si>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</si>
  <si>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</si>
  <si>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</si>
  <si>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</si>
  <si>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</si>
  <si>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</si>
  <si>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</si>
  <si>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</si>
  <si>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</si>
  <si>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</si>
  <si>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</si>
  <si>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</si>
  <si>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</si>
  <si>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</si>
  <si>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</si>
  <si>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</si>
  <si>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</si>
  <si>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</si>
  <si>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</si>
  <si>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</si>
  <si>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</si>
  <si>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</si>
  <si>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</si>
  <si>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</si>
  <si>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</si>
  <si>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</si>
  <si>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</si>
  <si>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</si>
  <si>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</si>
  <si>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</si>
  <si>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</si>
  <si>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</si>
  <si>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</si>
  <si>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</si>
  <si>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</si>
  <si>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</si>
  <si>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</si>
  <si>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</si>
  <si>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</si>
  <si>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</si>
  <si>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</si>
  <si>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</si>
  <si>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</si>
  <si>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</si>
  <si>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</si>
  <si>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</si>
  <si>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</si>
  <si>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</si>
  <si>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</si>
  <si>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</si>
  <si>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</si>
  <si>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</si>
  <si>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</si>
  <si>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</si>
  <si>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</si>
  <si>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</si>
  <si>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</si>
  <si>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</si>
  <si>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</si>
  <si>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</si>
  <si>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</si>
  <si>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</si>
  <si>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</si>
  <si>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</si>
  <si>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</si>
  <si>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</si>
  <si>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</si>
  <si>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</si>
  <si>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</si>
  <si>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</si>
  <si>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</si>
  <si>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</si>
  <si>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</si>
  <si>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</si>
  <si>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</si>
  <si>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</si>
  <si>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</si>
  <si>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</si>
  <si>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</si>
  <si>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</si>
  <si>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</si>
  <si>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</si>
  <si>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</si>
  <si>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</si>
  <si>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</si>
  <si>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</si>
  <si>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</si>
  <si>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</si>
  <si>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</si>
  <si>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</si>
  <si>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</si>
  <si>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</si>
  <si>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</si>
  <si>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</si>
  <si>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</si>
  <si>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</si>
  <si>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</si>
  <si>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</si>
  <si>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</si>
  <si>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</si>
  <si>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</si>
  <si>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</si>
  <si>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</si>
  <si>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</si>
  <si>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</si>
  <si>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</si>
  <si>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</si>
  <si>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</si>
  <si>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</si>
  <si>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</si>
  <si>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</si>
  <si>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</si>
  <si>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</si>
  <si>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</si>
  <si>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</si>
  <si>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</si>
  <si>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</si>
  <si>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</si>
  <si>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</si>
  <si>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</si>
  <si>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</si>
  <si>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</si>
  <si>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</si>
  <si>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</si>
  <si>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</si>
  <si>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</si>
  <si>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</si>
  <si>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</si>
  <si>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</si>
  <si>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</si>
  <si>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</si>
  <si>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</si>
  <si>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</si>
  <si>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</si>
  <si>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</si>
  <si>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</si>
  <si>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</si>
  <si>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</si>
  <si>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</si>
  <si>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</si>
  <si>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</si>
  <si>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</si>
  <si>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</si>
  <si>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</si>
  <si>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</si>
  <si>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</si>
  <si>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</si>
  <si>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</si>
  <si>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</si>
  <si>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</si>
  <si>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</si>
  <si>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</si>
  <si>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</si>
  <si>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</si>
  <si>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</si>
  <si>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</si>
  <si>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</si>
  <si>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</si>
  <si>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</si>
  <si>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</si>
  <si>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</si>
  <si>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</si>
  <si>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</si>
  <si>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</si>
  <si>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</si>
  <si>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</si>
  <si>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</si>
  <si>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</si>
  <si>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</si>
  <si>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</si>
  <si>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</si>
  <si>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</si>
  <si>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</si>
  <si>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</si>
  <si>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</si>
  <si>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</si>
  <si>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</si>
  <si>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</si>
  <si>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</si>
  <si>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</si>
  <si>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</si>
  <si>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</si>
  <si>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</si>
  <si>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</si>
  <si>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</si>
  <si>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</si>
  <si>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</si>
  <si>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</si>
  <si>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</si>
  <si>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</si>
  <si>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</si>
  <si>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</si>
  <si>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</si>
  <si>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</si>
  <si>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</si>
  <si>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</si>
  <si>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</si>
  <si>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</si>
  <si>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</si>
  <si>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</si>
  <si>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</si>
  <si>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</si>
  <si>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</si>
  <si>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</si>
  <si>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</si>
  <si>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</si>
  <si>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</si>
  <si>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</si>
  <si>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</si>
  <si>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</si>
  <si>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</si>
  <si>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</si>
  <si>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</si>
  <si>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</si>
  <si>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</si>
  <si>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</si>
  <si>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</si>
  <si>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</si>
  <si>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</si>
  <si>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</si>
  <si>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</si>
  <si>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</si>
  <si>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</si>
  <si>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</si>
  <si>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</si>
  <si>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</si>
  <si>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</si>
  <si>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</si>
  <si>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</si>
  <si>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</si>
  <si>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</si>
  <si>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</si>
  <si>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</si>
  <si>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</si>
  <si>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</si>
  <si>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</si>
  <si>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</si>
  <si>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</si>
  <si>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</si>
  <si>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</si>
  <si>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</si>
  <si>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</si>
  <si>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</si>
  <si>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</si>
  <si>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</si>
  <si>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</si>
  <si>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</si>
  <si>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</si>
  <si>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</si>
  <si>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</si>
  <si>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</si>
  <si>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</si>
  <si>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</si>
  <si>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</si>
  <si>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</si>
  <si>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</si>
  <si>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</si>
  <si>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</si>
  <si>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</si>
  <si>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</si>
  <si>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</si>
  <si>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</si>
  <si>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</si>
  <si>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</si>
  <si>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</si>
  <si>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</si>
  <si>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</si>
  <si>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</si>
  <si>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</si>
  <si>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</si>
  <si>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</si>
  <si>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</si>
  <si>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</si>
  <si>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</si>
  <si>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</si>
  <si>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</si>
  <si>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</si>
  <si>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</si>
  <si>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</si>
  <si>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</si>
  <si>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</si>
  <si>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</si>
  <si>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</si>
  <si>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</si>
  <si>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</si>
  <si>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</si>
  <si>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</si>
  <si>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</si>
  <si>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</si>
  <si>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</si>
  <si>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</si>
  <si>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</si>
  <si>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</si>
  <si>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</si>
  <si>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</si>
  <si>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</si>
  <si>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</si>
  <si>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</si>
  <si>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</si>
  <si>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</si>
  <si>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</si>
  <si>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</si>
  <si>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</si>
  <si>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</si>
  <si>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</si>
  <si>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</si>
  <si>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</si>
  <si>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</si>
  <si>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</si>
  <si>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</si>
  <si>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</si>
  <si>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</si>
  <si>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</si>
  <si>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</si>
  <si>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</si>
  <si>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</si>
  <si>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</si>
  <si>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</si>
  <si>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</si>
  <si>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</si>
  <si>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</si>
  <si>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</si>
  <si>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</si>
  <si>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</si>
  <si>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</si>
  <si>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</si>
  <si>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</si>
  <si>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</si>
  <si>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</si>
  <si>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</si>
  <si>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</si>
  <si>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</si>
  <si>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</si>
  <si>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</si>
  <si>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</si>
  <si>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</si>
  <si>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</si>
  <si>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</si>
  <si>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</si>
  <si>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</si>
  <si>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</si>
  <si>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</si>
  <si>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</si>
  <si>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</si>
  <si>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</si>
  <si>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</si>
  <si>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</si>
  <si>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</si>
  <si>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</si>
  <si>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</si>
  <si>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</si>
  <si>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</si>
  <si>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</si>
  <si>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</si>
  <si>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</si>
  <si>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</si>
  <si>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</si>
  <si>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</si>
  <si>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</si>
  <si>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</si>
  <si>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</si>
  <si>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</si>
  <si>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</si>
  <si>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</si>
  <si>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</si>
  <si>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</si>
  <si>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</si>
  <si>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</si>
  <si>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</si>
  <si>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</si>
  <si>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</si>
  <si>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</si>
  <si>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</si>
  <si>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</si>
  <si>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</si>
  <si>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</si>
  <si>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</si>
  <si>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</si>
  <si>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</si>
  <si>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</si>
  <si>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</si>
  <si>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</si>
  <si>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</si>
  <si>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</si>
  <si>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</si>
  <si>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</si>
  <si>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</si>
  <si>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</si>
  <si>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</si>
  <si>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</si>
  <si>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</si>
  <si>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</si>
  <si>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</si>
  <si>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</si>
  <si>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</si>
  <si>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</si>
  <si>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</si>
  <si>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</si>
  <si>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</si>
  <si>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</si>
  <si>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</si>
  <si>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</si>
  <si>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</si>
  <si>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</si>
  <si>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</si>
  <si>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</si>
  <si>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</si>
  <si>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</si>
  <si>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</si>
  <si>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</si>
  <si>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</si>
  <si>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</si>
  <si>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</si>
  <si>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</si>
  <si>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</si>
  <si>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</si>
  <si>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</si>
  <si>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</si>
  <si>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</si>
  <si>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</si>
  <si>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</si>
  <si>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</si>
  <si>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</si>
  <si>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</si>
  <si>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</si>
  <si>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</si>
  <si>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</si>
  <si>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</si>
  <si>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</si>
  <si>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</si>
  <si>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</si>
  <si>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</si>
  <si>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</si>
  <si>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</si>
  <si>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</si>
  <si>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</si>
  <si>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</si>
  <si>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</si>
  <si>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</si>
  <si>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</si>
  <si>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</si>
  <si>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</si>
  <si>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</si>
  <si>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</si>
  <si>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</si>
  <si>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</si>
  <si>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</si>
  <si>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</si>
  <si>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</si>
  <si>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</si>
  <si>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</si>
  <si>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</si>
  <si>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</si>
  <si>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</si>
  <si>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</si>
  <si>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</si>
  <si>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</si>
  <si>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</si>
  <si>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</si>
  <si>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</si>
  <si>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</si>
  <si>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</si>
  <si>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</si>
  <si>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</si>
  <si>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</si>
  <si>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</si>
  <si>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</si>
  <si>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</si>
  <si>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</si>
  <si>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</si>
  <si>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</si>
  <si>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</si>
  <si>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</si>
  <si>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</si>
  <si>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</si>
  <si>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</si>
  <si>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</si>
  <si>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</si>
  <si>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</si>
  <si>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</si>
  <si>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</si>
  <si>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</si>
  <si>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</si>
  <si>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</si>
  <si>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</si>
  <si>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</si>
  <si>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</si>
  <si>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</si>
  <si>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</si>
  <si>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</si>
  <si>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</si>
  <si>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</si>
  <si>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</si>
  <si>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</si>
  <si>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</si>
  <si>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</si>
  <si>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</si>
  <si>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</si>
  <si>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</si>
  <si>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</si>
  <si>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</si>
  <si>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</si>
  <si>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</si>
  <si>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</si>
  <si>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</si>
  <si>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</si>
  <si>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</si>
  <si>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</si>
  <si>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</si>
  <si>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</si>
  <si>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</si>
  <si>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</si>
  <si>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</si>
  <si>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</si>
  <si>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</si>
  <si>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</si>
  <si>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</si>
  <si>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</si>
  <si>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</si>
  <si>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</si>
  <si>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</si>
  <si>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</si>
  <si>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</si>
  <si>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</si>
  <si>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</si>
  <si>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</si>
  <si>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</si>
  <si>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</si>
  <si>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</si>
  <si>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</si>
  <si>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</si>
  <si>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</si>
  <si>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</si>
  <si>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</si>
  <si>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</si>
  <si>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</si>
  <si>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</si>
  <si>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</si>
  <si>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</si>
  <si>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</si>
  <si>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</si>
  <si>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</si>
  <si>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</si>
  <si>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</si>
  <si>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</si>
  <si>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</si>
  <si>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</si>
  <si>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</si>
  <si>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</si>
  <si>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</si>
  <si>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</si>
  <si>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</si>
  <si>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</si>
  <si>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</si>
  <si>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</si>
  <si>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</si>
  <si>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</si>
  <si>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</si>
  <si>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</si>
  <si>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</si>
  <si>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</si>
  <si>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</si>
  <si>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</si>
  <si>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</si>
  <si>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</si>
  <si>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</si>
  <si>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</si>
  <si>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</si>
  <si>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</si>
  <si>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</si>
  <si>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</si>
  <si>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</si>
  <si>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</si>
  <si>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</si>
  <si>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</si>
  <si>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</si>
  <si>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</si>
  <si>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</si>
  <si>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</si>
  <si>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</si>
  <si>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</si>
  <si>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</si>
  <si>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</si>
  <si>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</si>
  <si>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</si>
  <si>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</si>
  <si>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</si>
  <si>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</si>
  <si>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</si>
  <si>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</si>
  <si>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</si>
  <si>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</si>
  <si>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</si>
  <si>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</si>
  <si>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</si>
  <si>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</si>
  <si>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</si>
  <si>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</si>
  <si>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</si>
  <si>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</si>
  <si>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</si>
  <si>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</si>
  <si>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</si>
  <si>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</si>
  <si>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</si>
  <si>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</si>
  <si>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</si>
  <si>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</si>
  <si>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</si>
  <si>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</si>
  <si>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</si>
  <si>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</si>
  <si>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</si>
  <si>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</si>
  <si>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</si>
  <si>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</si>
  <si>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</si>
  <si>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</si>
  <si>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</si>
  <si>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</si>
  <si>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</si>
  <si>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</si>
  <si>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</si>
  <si>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</si>
  <si>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</si>
  <si>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</si>
  <si>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</si>
  <si>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</si>
  <si>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</si>
  <si>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</si>
  <si>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</si>
  <si>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</si>
  <si>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</si>
  <si>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</si>
  <si>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</si>
  <si>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</si>
  <si>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</si>
  <si>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</si>
  <si>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</si>
  <si>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</si>
  <si>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</si>
  <si>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</si>
  <si>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</si>
  <si>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</si>
  <si>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</si>
  <si>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</si>
  <si>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</si>
  <si>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</si>
  <si>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</si>
  <si>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</si>
  <si>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</si>
  <si>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</si>
  <si>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</si>
  <si>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</si>
  <si>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</si>
  <si>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</si>
  <si>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</si>
  <si>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</si>
  <si>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</si>
  <si>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</si>
  <si>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</si>
  <si>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</si>
  <si>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</si>
  <si>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</si>
  <si>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</si>
  <si>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</si>
  <si>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</si>
  <si>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</si>
  <si>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</si>
  <si>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</si>
  <si>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</si>
  <si>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</si>
  <si>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</si>
  <si>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</si>
  <si>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</si>
  <si>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</si>
  <si>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</si>
  <si>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</si>
  <si>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</si>
  <si>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</si>
  <si>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</si>
  <si>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</si>
  <si>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</si>
  <si>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</si>
  <si>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</si>
  <si>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</si>
  <si>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</si>
  <si>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</si>
  <si>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</si>
  <si>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</si>
  <si>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</si>
  <si>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</si>
  <si>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</si>
  <si>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</si>
  <si>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</si>
  <si>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</si>
  <si>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</si>
  <si>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</si>
  <si>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</si>
  <si>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</si>
  <si>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</si>
  <si>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</si>
  <si>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</si>
  <si>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</si>
  <si>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</si>
  <si>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</si>
  <si>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</si>
  <si>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</si>
  <si>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</si>
  <si>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</si>
  <si>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</si>
  <si>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</si>
  <si>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</si>
  <si>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</si>
  <si>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</si>
  <si>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</si>
  <si>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</si>
  <si>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</si>
  <si>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</si>
  <si>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</si>
  <si>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</si>
  <si>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</si>
  <si>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</si>
  <si>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</si>
  <si>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</si>
  <si>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</si>
  <si>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</si>
  <si>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</si>
  <si>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</si>
  <si>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</si>
  <si>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</si>
  <si>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</si>
  <si>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</si>
  <si>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</si>
  <si>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</si>
  <si>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</si>
  <si>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</si>
  <si>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</si>
  <si>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</si>
  <si>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</si>
  <si>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</si>
  <si>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</si>
  <si>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</si>
  <si>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</si>
  <si>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</si>
  <si>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</si>
  <si>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</si>
  <si>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</si>
  <si>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</si>
  <si>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</si>
  <si>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</si>
  <si>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</si>
  <si>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</si>
  <si>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</si>
  <si>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</si>
  <si>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</si>
  <si>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</si>
  <si>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</si>
  <si>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</si>
  <si>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</si>
  <si>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</si>
  <si>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</si>
  <si>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</si>
  <si>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</si>
  <si>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</si>
  <si>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</si>
  <si>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</si>
  <si>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</si>
  <si>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</si>
  <si>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</si>
  <si>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</si>
  <si>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</si>
  <si>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</si>
  <si>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</si>
  <si>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</si>
  <si>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</si>
  <si>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</si>
  <si>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</si>
  <si>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</si>
  <si>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</si>
  <si>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</si>
  <si>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</si>
  <si>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</si>
  <si>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</si>
  <si>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</si>
  <si>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</si>
  <si>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</si>
  <si>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</si>
  <si>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</si>
  <si>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</si>
  <si>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</si>
  <si>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</si>
  <si>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</si>
  <si>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</si>
  <si>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</si>
  <si>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</si>
  <si>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</si>
  <si>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</si>
  <si>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</si>
  <si>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</si>
  <si>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</si>
  <si>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</si>
  <si>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</si>
  <si>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</si>
  <si>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</si>
  <si>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</si>
  <si>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</si>
  <si>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</si>
  <si>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</si>
  <si>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</si>
  <si>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</si>
  <si>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</si>
  <si>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</si>
  <si>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</si>
  <si>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</si>
  <si>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</si>
  <si>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</si>
  <si>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</si>
  <si>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</si>
  <si>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</si>
  <si>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</si>
  <si>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</si>
  <si>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</si>
  <si>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</si>
  <si>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</si>
  <si>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</si>
  <si>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</si>
  <si>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</si>
  <si>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</si>
  <si>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</si>
  <si>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</si>
  <si>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</si>
  <si>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</si>
  <si>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</si>
  <si>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</si>
  <si>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</si>
  <si>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</si>
  <si>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</si>
  <si>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</si>
  <si>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</si>
  <si>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</si>
  <si>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</si>
  <si>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</si>
  <si>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</si>
  <si>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</si>
  <si>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</si>
  <si>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</si>
  <si>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</si>
  <si>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</si>
  <si>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</si>
  <si>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</si>
  <si>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</si>
  <si>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</si>
  <si>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</si>
  <si>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</si>
  <si>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</si>
  <si>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</si>
  <si>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</si>
  <si>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</si>
  <si>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</si>
  <si>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</si>
  <si>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</si>
  <si>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</si>
  <si>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</si>
  <si>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</si>
  <si>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</si>
  <si>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</si>
  <si>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</si>
  <si>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</si>
  <si>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</si>
  <si>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</si>
  <si>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</si>
  <si>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</si>
  <si>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</si>
  <si>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</si>
  <si>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</si>
  <si>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</si>
  <si>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</si>
  <si>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</si>
  <si>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</si>
  <si>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</si>
  <si>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</si>
  <si>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</si>
  <si>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</si>
  <si>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</si>
  <si>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</si>
  <si>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</si>
  <si>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</si>
  <si>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</si>
  <si>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</si>
  <si>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</si>
  <si>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</si>
  <si>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</si>
  <si>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</si>
  <si>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</si>
  <si>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</si>
  <si>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</si>
  <si>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</si>
  <si>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</si>
  <si>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</si>
  <si>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</si>
  <si>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</si>
  <si>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</si>
  <si>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</si>
  <si>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</si>
  <si>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</si>
  <si>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</si>
  <si>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</si>
  <si>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</si>
  <si>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</si>
  <si>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</si>
  <si>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</si>
  <si>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</si>
  <si>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</si>
  <si>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</si>
  <si>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</si>
  <si>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</si>
  <si>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</si>
  <si>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</si>
  <si>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</si>
  <si>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</si>
  <si>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</si>
  <si>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</si>
  <si>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</si>
  <si>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</si>
  <si>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</si>
  <si>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</si>
  <si>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</si>
  <si>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</si>
  <si>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</si>
  <si>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</si>
  <si>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</si>
  <si>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</si>
  <si>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</si>
  <si>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</si>
  <si>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</si>
  <si>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</si>
  <si>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</si>
  <si>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</si>
  <si>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</si>
  <si>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</si>
  <si>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</si>
  <si>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</si>
  <si>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</si>
  <si>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</si>
  <si>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</si>
  <si>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</si>
  <si>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</si>
  <si>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</si>
  <si>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</si>
  <si>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</si>
  <si>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</si>
  <si>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</si>
  <si>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</si>
  <si>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</si>
  <si>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</si>
  <si>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</si>
  <si>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</si>
  <si>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</si>
  <si>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</si>
  <si>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</si>
  <si>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</si>
  <si>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</si>
  <si>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</si>
  <si>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</si>
  <si>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</si>
  <si>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</si>
  <si>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</si>
  <si>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</si>
  <si>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</si>
  <si>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</si>
  <si>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</si>
  <si>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</si>
  <si>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</si>
  <si>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</si>
  <si>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</si>
  <si>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</si>
  <si>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</si>
  <si>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</si>
  <si>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</si>
  <si>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</si>
  <si>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</si>
  <si>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</si>
  <si>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</si>
  <si>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</si>
  <si>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</si>
  <si>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</si>
  <si>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</si>
  <si>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</si>
  <si>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</si>
  <si>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</si>
  <si>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</si>
  <si>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</si>
  <si>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</si>
  <si>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</si>
  <si>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</si>
  <si>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</si>
  <si>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</si>
  <si>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</si>
  <si>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</si>
  <si>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</si>
  <si>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</si>
  <si>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</si>
  <si>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</si>
  <si>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</si>
  <si>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</si>
  <si>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</si>
  <si>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</si>
  <si>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</si>
  <si>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</si>
  <si>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</si>
  <si>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</si>
  <si>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</si>
  <si>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</si>
  <si>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</si>
  <si>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</si>
  <si>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</si>
  <si>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</si>
  <si>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</si>
  <si>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</si>
  <si>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</si>
  <si>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</si>
  <si>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</si>
  <si>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</si>
  <si>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</si>
  <si>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</si>
  <si>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</si>
  <si>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</si>
  <si>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</si>
  <si>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</si>
  <si>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</si>
  <si>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</si>
  <si>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</si>
  <si>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</si>
  <si>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</si>
  <si>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</si>
  <si>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</si>
  <si>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</si>
  <si>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</si>
  <si>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</si>
  <si>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</si>
  <si>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</si>
  <si>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</si>
  <si>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</si>
  <si>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</si>
  <si>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</si>
  <si>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</si>
  <si>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</si>
  <si>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</si>
  <si>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</si>
  <si>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</si>
  <si>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</si>
  <si>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</si>
  <si>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</si>
  <si>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</si>
  <si>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</si>
  <si>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</si>
  <si>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</si>
  <si>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</si>
  <si>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</si>
  <si>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</si>
  <si>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</si>
  <si>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</si>
  <si>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</si>
  <si>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</si>
  <si>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</si>
  <si>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</si>
  <si>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</si>
  <si>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</si>
  <si>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</si>
  <si>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</si>
  <si>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</si>
  <si>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</si>
  <si>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</si>
  <si>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</si>
  <si>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</si>
  <si>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</si>
  <si>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</si>
  <si>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</si>
  <si>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</si>
  <si>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</si>
  <si>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</si>
  <si>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</si>
  <si>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</si>
  <si>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</si>
  <si>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</si>
  <si>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</si>
  <si>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</si>
  <si>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</si>
  <si>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</si>
  <si>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</si>
  <si>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</si>
  <si>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</si>
  <si>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</si>
  <si>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</si>
  <si>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</si>
  <si>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</si>
  <si>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</si>
  <si>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</si>
  <si>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</si>
  <si>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</si>
  <si>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</si>
  <si>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</si>
  <si>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</si>
  <si>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</si>
  <si>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</si>
  <si>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</si>
  <si>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</si>
  <si>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</si>
  <si>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</si>
  <si>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</si>
  <si>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</si>
  <si>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</si>
  <si>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</si>
  <si>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</si>
  <si>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</si>
  <si>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</si>
  <si>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</si>
  <si>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</si>
  <si>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</si>
  <si>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</si>
  <si>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</si>
  <si>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</si>
  <si>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</si>
  <si>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</si>
  <si>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</si>
  <si>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</si>
  <si>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</si>
  <si>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</si>
  <si>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</si>
  <si>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</si>
  <si>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</si>
  <si>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</si>
  <si>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</si>
  <si>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</si>
  <si>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</si>
  <si>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</si>
  <si>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</si>
  <si>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</si>
  <si>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</si>
  <si>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</si>
  <si>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</si>
  <si>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</si>
  <si>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</si>
  <si>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</si>
  <si>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</si>
  <si>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</si>
  <si>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</si>
  <si>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</si>
  <si>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</si>
  <si>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</si>
  <si>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</si>
  <si>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</si>
  <si>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</si>
  <si>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</si>
  <si>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</si>
  <si>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</si>
  <si>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</si>
  <si>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</si>
  <si>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</si>
  <si>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</si>
  <si>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</si>
  <si>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</si>
  <si>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</si>
  <si>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</si>
  <si>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</si>
  <si>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</si>
  <si>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</si>
  <si>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</si>
  <si>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</si>
  <si>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</si>
  <si>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</si>
  <si>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</si>
  <si>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</si>
  <si>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</si>
  <si>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</si>
  <si>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</si>
  <si>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</si>
  <si>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</si>
  <si>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</si>
  <si>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</si>
  <si>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</si>
  <si>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</si>
  <si>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</si>
  <si>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</si>
  <si>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</si>
  <si>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</si>
  <si>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</si>
  <si>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</si>
  <si>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</si>
  <si>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</si>
  <si>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</si>
  <si>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</si>
  <si>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</si>
  <si>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</si>
  <si>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</si>
  <si>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</si>
  <si>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</si>
  <si>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</si>
  <si>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</si>
  <si>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</si>
  <si>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</si>
  <si>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</si>
  <si>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</si>
  <si>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</si>
  <si>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</si>
  <si>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</si>
  <si>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</si>
  <si>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</si>
  <si>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</si>
  <si>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</si>
  <si>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</si>
  <si>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</si>
  <si>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</si>
  <si>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</si>
  <si>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</si>
  <si>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</si>
  <si>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</si>
  <si>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</si>
  <si>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</si>
  <si>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</si>
  <si>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</si>
  <si>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</si>
  <si>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</si>
  <si>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</si>
  <si>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</si>
  <si>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</si>
  <si>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</si>
  <si>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</si>
  <si>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</si>
  <si>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</si>
  <si>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</si>
  <si>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</si>
  <si>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</si>
  <si>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</si>
  <si>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</si>
  <si>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</si>
  <si>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</si>
  <si>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</si>
  <si>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</si>
  <si>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</si>
  <si>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</si>
  <si>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</si>
  <si>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</si>
  <si>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</si>
  <si>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</si>
  <si>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</si>
  <si>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</si>
  <si>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</si>
  <si>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</si>
  <si>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</si>
  <si>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</si>
  <si>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</si>
  <si>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</si>
  <si>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</si>
  <si>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</si>
  <si>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</si>
  <si>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</si>
  <si>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</si>
  <si>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</si>
  <si>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</si>
  <si>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</si>
  <si>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</si>
  <si>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</si>
  <si>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</si>
  <si>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</si>
  <si>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</si>
  <si>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</si>
  <si>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</si>
  <si>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</si>
  <si>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</si>
  <si>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</si>
  <si>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</si>
  <si>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</si>
  <si>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</si>
  <si>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</si>
  <si>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</si>
  <si>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</si>
  <si>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</si>
  <si>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</si>
  <si>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</si>
  <si>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</si>
  <si>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</si>
  <si>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</si>
  <si>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</si>
  <si>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</si>
  <si>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</si>
  <si>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</si>
  <si>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</si>
  <si>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</si>
  <si>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</si>
  <si>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</si>
  <si>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</si>
  <si>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</si>
  <si>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</si>
  <si>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</si>
  <si>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</si>
  <si>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</si>
  <si>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</si>
  <si>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</si>
  <si>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</si>
  <si>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</si>
  <si>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</si>
  <si>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</si>
  <si>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</si>
  <si>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</si>
  <si>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</si>
  <si>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</si>
  <si>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</si>
  <si>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</si>
  <si>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</si>
  <si>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</si>
  <si>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</si>
  <si>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</si>
  <si>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</si>
  <si>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</si>
  <si>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</si>
  <si>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</si>
  <si>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</si>
  <si>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</si>
  <si>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</si>
  <si>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</si>
  <si>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</si>
  <si>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</si>
  <si>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</si>
  <si>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</si>
  <si>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</si>
  <si>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</si>
  <si>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</si>
  <si>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</si>
  <si>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</si>
  <si>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</si>
  <si>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</si>
  <si>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</si>
  <si>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</si>
  <si>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</si>
  <si>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</si>
  <si>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</si>
  <si>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</si>
  <si>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</si>
  <si>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</si>
  <si>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</si>
  <si>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</si>
  <si>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</si>
  <si>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</si>
  <si>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</si>
  <si>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</si>
  <si>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</si>
  <si>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</si>
  <si>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</si>
  <si>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</si>
  <si>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</si>
  <si>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</si>
  <si>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</si>
  <si>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</si>
  <si>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</si>
  <si>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</si>
  <si>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</si>
  <si>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</si>
  <si>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</si>
  <si>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</si>
  <si>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</si>
  <si>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</si>
  <si>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</si>
  <si>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</si>
  <si>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</si>
  <si>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</si>
  <si>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</si>
  <si>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</si>
  <si>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</si>
  <si>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</si>
  <si>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</si>
  <si>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</si>
  <si>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</si>
  <si>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</si>
  <si>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</si>
  <si>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</si>
  <si>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</si>
  <si>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</si>
  <si>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</si>
  <si>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</si>
  <si>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</si>
  <si>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</si>
  <si>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</si>
  <si>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</si>
  <si>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</si>
  <si>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</si>
  <si>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</si>
  <si>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</si>
  <si>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</si>
  <si>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</si>
  <si>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</si>
  <si>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</si>
  <si>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</si>
  <si>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</si>
  <si>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</si>
  <si>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</si>
  <si>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</si>
  <si>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</si>
  <si>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</si>
  <si>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</si>
  <si>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</si>
  <si>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</si>
  <si>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</si>
  <si>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</si>
  <si>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</si>
  <si>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</si>
  <si>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</si>
  <si>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</si>
  <si>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</si>
  <si>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</si>
  <si>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</si>
  <si>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</si>
  <si>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</si>
  <si>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</si>
  <si>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</si>
  <si>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</si>
  <si>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</si>
  <si>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</si>
  <si>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</si>
  <si>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</si>
  <si>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</si>
  <si>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</si>
  <si>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</si>
  <si>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</si>
  <si>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</si>
  <si>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</si>
  <si>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</si>
  <si>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</si>
  <si>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</si>
  <si>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</si>
  <si>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</si>
  <si>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</si>
  <si>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</si>
  <si>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</si>
  <si>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</si>
  <si>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</si>
  <si>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</si>
  <si>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</si>
  <si>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</si>
  <si>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</si>
  <si>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</si>
  <si>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</si>
  <si>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</si>
  <si>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</si>
  <si>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</si>
  <si>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</si>
  <si>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</si>
  <si>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</si>
  <si>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</si>
  <si>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</si>
  <si>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</si>
  <si>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</si>
  <si>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</si>
  <si>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</si>
  <si>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</si>
  <si>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</si>
  <si>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</si>
  <si>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</si>
  <si>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</si>
  <si>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</si>
  <si>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</si>
  <si>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</si>
  <si>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</si>
  <si>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</si>
  <si>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</si>
  <si>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</si>
  <si>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</si>
  <si>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</si>
  <si>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</si>
  <si>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</si>
  <si>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</si>
  <si>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</si>
  <si>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</si>
  <si>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</si>
  <si>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</si>
  <si>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</si>
  <si>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</si>
  <si>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</si>
  <si>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</si>
  <si>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</si>
  <si>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</si>
  <si>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</si>
  <si>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</si>
  <si>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</si>
  <si>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</si>
  <si>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</si>
  <si>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</si>
  <si>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</si>
  <si>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</si>
  <si>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</si>
  <si>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</si>
  <si>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</si>
  <si>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</si>
  <si>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</si>
  <si>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</si>
  <si>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</si>
  <si>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</si>
  <si>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</si>
  <si>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</si>
  <si>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</si>
  <si>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</si>
  <si>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</si>
  <si>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</si>
  <si>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</si>
  <si>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</si>
  <si>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</si>
  <si>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</si>
  <si>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</si>
  <si>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</si>
  <si>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</si>
  <si>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</si>
  <si>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</si>
  <si>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</si>
  <si>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</si>
  <si>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</si>
  <si>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</si>
  <si>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</si>
  <si>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</si>
  <si>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</si>
  <si>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</si>
  <si>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</si>
  <si>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</si>
  <si>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</si>
  <si>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</si>
  <si>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</si>
  <si>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</si>
  <si>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</si>
  <si>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</si>
  <si>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</si>
  <si>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</si>
  <si>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</si>
  <si>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</si>
  <si>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</si>
  <si>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</si>
  <si>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</si>
  <si>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</si>
  <si>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</si>
  <si>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</si>
  <si>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</si>
  <si>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</si>
  <si>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</si>
  <si>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</si>
  <si>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</si>
  <si>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</si>
  <si>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</si>
  <si>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</si>
  <si>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</si>
  <si>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</si>
  <si>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</si>
  <si>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</si>
  <si>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</si>
  <si>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</si>
  <si>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</si>
  <si>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</si>
  <si>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</si>
  <si>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</si>
  <si>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</si>
  <si>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</si>
  <si>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</si>
  <si>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</si>
  <si>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</si>
  <si>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</si>
  <si>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</si>
  <si>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</si>
  <si>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</si>
  <si>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</si>
  <si>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</si>
  <si>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</si>
  <si>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</si>
  <si>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</si>
  <si>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</si>
  <si>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</si>
  <si>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</si>
  <si>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</si>
  <si>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</si>
  <si>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</si>
  <si>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</si>
  <si>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</si>
  <si>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</si>
  <si>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</si>
  <si>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</si>
  <si>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</si>
  <si>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</si>
  <si>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</si>
  <si>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</si>
  <si>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</si>
  <si>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</si>
  <si>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</si>
  <si>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</si>
  <si>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</si>
  <si>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</si>
  <si>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</si>
  <si>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</si>
  <si>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</si>
  <si>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</si>
  <si>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</si>
  <si>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</si>
  <si>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</si>
  <si>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</si>
  <si>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</si>
  <si>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</si>
  <si>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</si>
  <si>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</si>
  <si>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</si>
  <si>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</si>
  <si>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</si>
  <si>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</si>
  <si>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</si>
  <si>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</si>
  <si>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</si>
  <si>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</si>
  <si>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</si>
  <si>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</si>
  <si>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</si>
  <si>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</si>
  <si>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</si>
  <si>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</si>
  <si>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</si>
  <si>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</si>
  <si>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</si>
  <si>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</si>
  <si>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</si>
  <si>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</si>
  <si>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</si>
  <si>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</si>
  <si>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</si>
  <si>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</si>
  <si>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</si>
  <si>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</si>
  <si>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</si>
  <si>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</si>
  <si>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</si>
  <si>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</si>
  <si>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</si>
  <si>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</si>
  <si>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</si>
  <si>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</si>
  <si>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</si>
  <si>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</si>
  <si>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</si>
  <si>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</si>
  <si>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</si>
  <si>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</si>
  <si>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</si>
  <si>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</si>
  <si>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</si>
  <si>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</si>
  <si>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</si>
  <si>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</si>
  <si>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</si>
  <si>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</si>
  <si>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</si>
  <si>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</si>
  <si>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</si>
  <si>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</si>
  <si>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</si>
  <si>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</si>
  <si>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</si>
  <si>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</si>
  <si>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</si>
  <si>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</si>
  <si>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</si>
  <si>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</si>
  <si>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</si>
  <si>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</si>
  <si>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</si>
  <si>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</si>
  <si>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</si>
  <si>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</si>
  <si>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</si>
  <si>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</si>
  <si>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</si>
  <si>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</si>
  <si>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</si>
  <si>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</si>
  <si>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</si>
  <si>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</si>
  <si>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</si>
  <si>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</si>
  <si>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</si>
  <si>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</si>
  <si>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</si>
  <si>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</si>
  <si>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</si>
  <si>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</si>
  <si>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</si>
  <si>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</si>
  <si>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</si>
  <si>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</si>
  <si>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</si>
  <si>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</si>
  <si>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</si>
  <si>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</si>
  <si>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</si>
  <si>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</si>
  <si>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</si>
  <si>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</si>
  <si>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</si>
  <si>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</si>
  <si>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</si>
  <si>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</si>
  <si>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</si>
  <si>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</si>
  <si>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</si>
  <si>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</si>
  <si>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</si>
  <si>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</si>
  <si>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</si>
  <si>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</si>
  <si>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</si>
  <si>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</si>
  <si>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</si>
  <si>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</si>
  <si>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</si>
  <si>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</si>
  <si>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</si>
  <si>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</si>
  <si>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</si>
  <si>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</si>
  <si>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</si>
  <si>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</si>
  <si>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</si>
  <si>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</si>
  <si>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</si>
  <si>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</si>
  <si>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</si>
  <si>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</si>
  <si>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</si>
  <si>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</si>
  <si>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</si>
  <si>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</si>
  <si>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</si>
  <si>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</si>
  <si>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</si>
  <si>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</si>
  <si>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</si>
  <si>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</si>
  <si>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</si>
  <si>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</si>
  <si>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</si>
  <si>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</si>
  <si>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</si>
  <si>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</si>
  <si>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</si>
  <si>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</si>
  <si>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</si>
  <si>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</si>
  <si>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</si>
  <si>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</si>
  <si>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</si>
  <si>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</si>
  <si>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</si>
  <si>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</si>
  <si>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</si>
  <si>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</si>
  <si>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</si>
  <si>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</si>
  <si>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</si>
  <si>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</si>
  <si>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</si>
  <si>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</si>
  <si>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</si>
  <si>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</si>
  <si>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</si>
  <si>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</si>
  <si>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</si>
  <si>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</si>
  <si>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</si>
  <si>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</si>
  <si>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</si>
  <si>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</si>
  <si>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</si>
  <si>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</si>
  <si>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</si>
  <si>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</si>
  <si>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</si>
  <si>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</si>
  <si>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</si>
  <si>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</si>
  <si>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</si>
  <si>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</si>
  <si>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</si>
  <si>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</si>
  <si>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</si>
  <si>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</si>
  <si>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</si>
  <si>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</si>
  <si>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</si>
  <si>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</si>
  <si>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</si>
  <si>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</si>
  <si>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</si>
  <si>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</si>
  <si>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</si>
  <si>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</si>
  <si>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</si>
  <si>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</si>
  <si>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</si>
  <si>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</si>
  <si>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</si>
  <si>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</si>
  <si>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</si>
  <si>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</si>
  <si>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</si>
  <si>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</si>
  <si>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</si>
  <si>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</si>
  <si>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</si>
  <si>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</si>
  <si>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</si>
  <si>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</si>
  <si>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</si>
  <si>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</si>
  <si>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</si>
  <si>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</si>
  <si>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</si>
  <si>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</si>
  <si>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</si>
  <si>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</si>
  <si>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</si>
  <si>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</si>
  <si>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</si>
  <si>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</si>
  <si>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</si>
  <si>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</si>
  <si>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</si>
  <si>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</si>
  <si>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</si>
  <si>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</si>
  <si>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</si>
  <si>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</si>
  <si>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</si>
  <si>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</si>
  <si>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</si>
  <si>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</si>
  <si>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</si>
  <si>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</si>
  <si>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</si>
  <si>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</si>
  <si>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</si>
  <si>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</si>
  <si>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</si>
  <si>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</si>
  <si>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</si>
  <si>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</si>
  <si>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</si>
  <si>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</si>
  <si>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</si>
  <si>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</si>
  <si>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</si>
  <si>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</si>
  <si>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</si>
  <si>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</si>
  <si>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</si>
  <si>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</si>
  <si>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</si>
  <si>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</si>
  <si>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</si>
  <si>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</si>
  <si>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</si>
  <si>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</si>
  <si>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</si>
  <si>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</si>
  <si>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</si>
  <si>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</si>
  <si>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</si>
  <si>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</si>
  <si>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</si>
  <si>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</si>
  <si>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</si>
  <si>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</si>
  <si>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</si>
  <si>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</si>
  <si>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</si>
  <si>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</si>
  <si>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</si>
  <si>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</si>
  <si>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</si>
  <si>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</si>
  <si>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</si>
  <si>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</si>
  <si>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</si>
  <si>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</si>
  <si>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</si>
  <si>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</si>
  <si>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</si>
  <si>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</si>
  <si>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</si>
  <si>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</si>
  <si>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</si>
  <si>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</si>
  <si>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</si>
  <si>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</si>
  <si>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</si>
  <si>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</si>
  <si>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</si>
  <si>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</si>
  <si>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</si>
  <si>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</si>
  <si>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</si>
  <si>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</si>
  <si>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</si>
  <si>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</si>
  <si>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</si>
  <si>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</si>
  <si>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</si>
  <si>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</si>
  <si>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</si>
  <si>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</si>
  <si>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</si>
  <si>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</si>
  <si>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</si>
  <si>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</si>
  <si>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</si>
  <si>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</si>
  <si>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</si>
  <si>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</si>
  <si>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</si>
  <si>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</si>
  <si>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</si>
  <si>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</si>
  <si>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</si>
  <si>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</si>
  <si>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</si>
  <si>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</si>
  <si>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</si>
  <si>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</si>
  <si>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</si>
  <si>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</si>
  <si>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</si>
  <si>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</si>
  <si>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</si>
  <si>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</si>
  <si>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</si>
  <si>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</si>
  <si>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</si>
  <si>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</si>
  <si>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</si>
  <si>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</si>
  <si>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</si>
  <si>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</si>
  <si>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</si>
  <si>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</si>
  <si>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</si>
  <si>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</si>
  <si>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</si>
  <si>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</si>
  <si>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</si>
  <si>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</si>
  <si>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</si>
  <si>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</si>
  <si>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</si>
  <si>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</si>
  <si>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</si>
  <si>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</si>
  <si>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</si>
  <si>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</si>
  <si>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</si>
  <si>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</si>
  <si>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</si>
  <si>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</si>
  <si>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</si>
  <si>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</si>
  <si>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</si>
  <si>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</si>
  <si>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</si>
  <si>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</si>
  <si>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</si>
  <si>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</si>
  <si>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</si>
  <si>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</si>
  <si>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</si>
  <si>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</si>
  <si>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</si>
  <si>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</si>
  <si>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</si>
  <si>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</si>
  <si>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</si>
  <si>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</si>
  <si>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</si>
  <si>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</si>
  <si>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</si>
  <si>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</si>
  <si>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</si>
  <si>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</si>
  <si>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</si>
  <si>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</si>
  <si>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</si>
  <si>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</si>
  <si>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</si>
  <si>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</si>
  <si>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</si>
  <si>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</si>
  <si>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</si>
  <si>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</si>
  <si>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</si>
  <si>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</si>
  <si>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</si>
  <si>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</si>
  <si>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</si>
  <si>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</si>
  <si>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</si>
  <si>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</si>
  <si>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</si>
  <si>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</si>
  <si>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</si>
  <si>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</si>
  <si>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</si>
  <si>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</si>
  <si>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</si>
  <si>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</si>
  <si>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</si>
  <si>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</si>
  <si>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</si>
  <si>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</si>
  <si>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</si>
  <si>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</si>
  <si>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</si>
  <si>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</si>
  <si>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</si>
  <si>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</si>
  <si>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</si>
  <si>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</si>
  <si>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</si>
  <si>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</si>
  <si>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</si>
  <si>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</si>
  <si>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</si>
  <si>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</si>
  <si>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</si>
  <si>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</si>
  <si>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</si>
  <si>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</si>
  <si>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</si>
  <si>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</si>
  <si>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</si>
  <si>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</si>
  <si>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</si>
  <si>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</si>
  <si>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</si>
  <si>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</si>
  <si>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</si>
  <si>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</si>
  <si>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</si>
  <si>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</si>
  <si>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</si>
  <si>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</si>
  <si>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</si>
  <si>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</si>
  <si>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</si>
  <si>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</si>
  <si>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</si>
  <si>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</si>
  <si>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</si>
  <si>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</si>
  <si>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</si>
  <si>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</si>
  <si>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</si>
  <si>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</si>
  <si>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</si>
  <si>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</si>
  <si>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</si>
  <si>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</si>
  <si>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</si>
  <si>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</si>
  <si>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</si>
  <si>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</si>
  <si>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</si>
  <si>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</si>
  <si>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</si>
  <si>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</si>
  <si>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</si>
  <si>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</si>
  <si>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</si>
  <si>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</si>
  <si>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</si>
  <si>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</si>
  <si>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</si>
  <si>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</si>
  <si>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</si>
  <si>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</si>
  <si>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</si>
  <si>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</si>
  <si>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</si>
  <si>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</si>
  <si>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</si>
  <si>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</si>
  <si>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</si>
  <si>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</si>
  <si>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</si>
  <si>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</si>
  <si>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</si>
  <si>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</si>
  <si>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</si>
  <si>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</si>
  <si>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</si>
  <si>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</si>
  <si>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</si>
  <si>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</si>
  <si>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</si>
  <si>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</si>
  <si>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</si>
  <si>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</si>
  <si>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</si>
  <si>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</si>
  <si>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</si>
  <si>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</si>
  <si>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</si>
  <si>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</si>
  <si>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</si>
  <si>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</si>
  <si>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</si>
  <si>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</si>
  <si>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</si>
  <si>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</si>
  <si>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</si>
  <si>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</si>
  <si>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</si>
  <si>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</si>
  <si>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</si>
  <si>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</si>
  <si>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</si>
  <si>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</si>
  <si>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</si>
  <si>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</si>
  <si>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</si>
  <si>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</si>
  <si>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</si>
  <si>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</si>
  <si>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</si>
  <si>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</si>
  <si>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</si>
  <si>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</si>
  <si>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</si>
  <si>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</si>
  <si>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</si>
  <si>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</si>
  <si>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</si>
  <si>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</si>
  <si>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</si>
  <si>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</si>
  <si>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</si>
  <si>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</si>
  <si>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</si>
  <si>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</si>
  <si>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</si>
  <si>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</si>
  <si>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</si>
  <si>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</si>
  <si>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</si>
  <si>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</si>
  <si>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</si>
  <si>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</si>
  <si>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</si>
  <si>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</si>
  <si>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</si>
  <si>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</si>
  <si>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</si>
  <si>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</si>
  <si>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</si>
  <si>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</si>
  <si>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</si>
  <si>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</si>
  <si>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</si>
  <si>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</si>
  <si>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</si>
  <si>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</si>
  <si>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</si>
  <si>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</si>
  <si>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</si>
  <si>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</si>
  <si>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</si>
  <si>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</si>
  <si>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</si>
  <si>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</si>
  <si>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</si>
  <si>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</si>
  <si>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</si>
  <si>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</si>
  <si>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</si>
  <si>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</si>
  <si>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</si>
  <si>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</si>
  <si>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</si>
  <si>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</si>
  <si>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</si>
  <si>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</si>
  <si>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</si>
  <si>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</si>
  <si>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</si>
  <si>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</si>
  <si>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</si>
  <si>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</si>
  <si>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</si>
  <si>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</si>
  <si>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</si>
  <si>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</si>
  <si>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</si>
  <si>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</si>
  <si>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</si>
  <si>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</si>
  <si>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</si>
  <si>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</si>
  <si>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</si>
  <si>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</si>
  <si>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</si>
  <si>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</si>
  <si>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</si>
  <si>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</si>
  <si>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</si>
  <si>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</si>
  <si>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</si>
  <si>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</si>
  <si>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</si>
  <si>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</si>
  <si>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</si>
  <si>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</si>
  <si>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</si>
  <si>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</si>
  <si>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</si>
  <si>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</si>
  <si>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</si>
  <si>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</si>
  <si>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</si>
  <si>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</si>
  <si>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</si>
  <si>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</si>
  <si>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</si>
  <si>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</si>
  <si>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</si>
  <si>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</si>
  <si>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</si>
  <si>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</si>
  <si>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</si>
  <si>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</si>
  <si>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</si>
  <si>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</si>
  <si>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</si>
  <si>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</si>
  <si>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</si>
  <si>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</si>
  <si>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</si>
  <si>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</si>
  <si>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</si>
  <si>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</si>
  <si>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</si>
  <si>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</si>
  <si>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</si>
  <si>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</si>
  <si>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</si>
  <si>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</si>
  <si>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</si>
  <si>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</si>
  <si>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</si>
  <si>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</si>
  <si>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</si>
  <si>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</si>
  <si>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</si>
  <si>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</si>
  <si>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</si>
  <si>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</si>
  <si>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</si>
  <si>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</si>
  <si>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</si>
  <si>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</si>
  <si>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</si>
  <si>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</si>
  <si>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</si>
  <si>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</si>
  <si>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</si>
  <si>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</si>
  <si>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</si>
  <si>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</si>
  <si>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</si>
  <si>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</si>
  <si>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</si>
  <si>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</si>
  <si>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</si>
  <si>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</si>
  <si>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</si>
  <si>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</si>
  <si>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</si>
  <si>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</si>
  <si>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</si>
  <si>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</si>
  <si>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</si>
  <si>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</si>
  <si>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</si>
  <si>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</si>
  <si>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</si>
  <si>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</si>
  <si>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</si>
  <si>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</si>
  <si>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</si>
  <si>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</si>
  <si>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</si>
  <si>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</si>
  <si>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</si>
  <si>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</si>
  <si>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</si>
  <si>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</si>
  <si>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</si>
  <si>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</si>
  <si>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</si>
  <si>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</si>
  <si>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</si>
  <si>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</si>
  <si>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</si>
  <si>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</si>
  <si>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</si>
  <si>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</si>
  <si>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</si>
  <si>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</si>
  <si>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</si>
  <si>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</si>
  <si>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</si>
  <si>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</si>
  <si>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</si>
  <si>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</si>
  <si>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</si>
  <si>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</si>
  <si>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</si>
  <si>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</si>
  <si>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</si>
  <si>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</si>
  <si>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</si>
  <si>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</si>
  <si>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</si>
  <si>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</si>
  <si>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</si>
  <si>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</si>
  <si>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</si>
  <si>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</si>
  <si>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</si>
  <si>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</si>
  <si>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</si>
  <si>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</si>
  <si>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</si>
  <si>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</si>
  <si>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</si>
  <si>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</si>
  <si>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</si>
  <si>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</si>
  <si>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</si>
  <si>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</si>
  <si>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</si>
  <si>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</si>
  <si>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</si>
  <si>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</si>
  <si>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</si>
  <si>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</si>
  <si>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</si>
  <si>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</si>
  <si>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</si>
  <si>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</si>
  <si>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</si>
  <si>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</si>
  <si>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</si>
  <si>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</si>
  <si>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</si>
  <si>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</si>
  <si>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</si>
  <si>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</si>
  <si>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</si>
  <si>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</si>
  <si>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</si>
  <si>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</si>
  <si>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</si>
  <si>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</si>
  <si>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</si>
  <si>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</si>
  <si>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</si>
  <si>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</si>
  <si>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</si>
  <si>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</si>
  <si>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</si>
  <si>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</si>
  <si>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</si>
  <si>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</si>
  <si>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</si>
  <si>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</si>
  <si>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</si>
  <si>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</si>
  <si>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</si>
  <si>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</si>
  <si>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</si>
  <si>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</si>
  <si>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</si>
  <si>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</si>
  <si>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</si>
  <si>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</si>
  <si>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</si>
  <si>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</si>
  <si>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</si>
  <si>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</si>
  <si>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</si>
  <si>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</si>
  <si>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</si>
  <si>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</si>
  <si>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</si>
  <si>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</si>
  <si>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</si>
  <si>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</si>
  <si>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</si>
  <si>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</si>
  <si>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</si>
  <si>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</si>
  <si>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</si>
  <si>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</si>
  <si>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</si>
  <si>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</si>
  <si>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</si>
  <si>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</si>
  <si>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</si>
  <si>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</si>
  <si>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</si>
  <si>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</si>
  <si>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</si>
  <si>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</si>
  <si>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</si>
  <si>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</si>
  <si>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</si>
  <si>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</si>
  <si>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</si>
  <si>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</si>
  <si>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</si>
  <si>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</si>
  <si>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</si>
  <si>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</si>
  <si>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</si>
  <si>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</si>
  <si>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</si>
  <si>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</si>
  <si>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</si>
  <si>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</si>
  <si>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</si>
  <si>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</si>
  <si>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</si>
  <si>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</si>
  <si>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</si>
  <si>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</si>
  <si>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</si>
  <si>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</si>
  <si>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</si>
  <si>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</si>
  <si>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</si>
  <si>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</si>
  <si>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</si>
  <si>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</si>
  <si>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</si>
  <si>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</si>
  <si>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</si>
  <si>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</si>
  <si>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</si>
  <si>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</si>
  <si>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</si>
  <si>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</si>
  <si>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</si>
  <si>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</si>
  <si>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</si>
  <si>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</si>
  <si>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</si>
  <si>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</si>
  <si>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</si>
  <si>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</si>
  <si>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</si>
  <si>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</si>
  <si>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</si>
  <si>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</si>
  <si>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</si>
  <si>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</si>
  <si>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</si>
  <si>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</si>
  <si>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</si>
  <si>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</si>
  <si>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</si>
  <si>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</si>
  <si>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</si>
  <si>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</si>
  <si>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</si>
  <si>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</si>
  <si>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</si>
  <si>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</si>
  <si>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</si>
  <si>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</si>
  <si>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</si>
  <si>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</si>
  <si>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</si>
  <si>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</si>
  <si>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</si>
  <si>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</si>
  <si>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</si>
  <si>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</si>
  <si>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</si>
  <si>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</si>
  <si>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</si>
  <si>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</si>
  <si>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</si>
  <si>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</si>
  <si>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</si>
  <si>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</si>
  <si>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</si>
  <si>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</si>
  <si>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</si>
  <si>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</si>
  <si>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</si>
  <si>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</si>
  <si>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</si>
  <si>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</si>
  <si>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</si>
  <si>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</si>
  <si>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</si>
  <si>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</si>
  <si>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</si>
  <si>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</si>
  <si>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</si>
  <si>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</si>
  <si>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</si>
  <si>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</si>
  <si>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</si>
  <si>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</si>
  <si>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</si>
  <si>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</si>
  <si>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</si>
  <si>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</si>
  <si>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</si>
  <si>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</si>
  <si>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</si>
  <si>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</si>
  <si>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</si>
  <si>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</si>
  <si>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</si>
  <si>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</si>
  <si>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</si>
  <si>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</si>
  <si>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</si>
  <si>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</si>
  <si>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</si>
  <si>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</si>
  <si>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</si>
  <si>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</si>
  <si>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</si>
  <si>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</si>
  <si>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</si>
  <si>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</si>
  <si>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</si>
  <si>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</si>
  <si>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</si>
  <si>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</si>
  <si>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</si>
  <si>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</si>
  <si>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</si>
  <si>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</si>
  <si>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</si>
  <si>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</si>
  <si>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</si>
  <si>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</si>
  <si>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</si>
  <si>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</si>
  <si>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</si>
  <si>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</si>
  <si>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</si>
  <si>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</si>
  <si>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</si>
  <si>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</si>
  <si>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</si>
  <si>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</si>
  <si>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</si>
  <si>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</si>
  <si>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</si>
  <si>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</si>
  <si>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</si>
  <si>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</si>
  <si>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</si>
  <si>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</si>
  <si>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</si>
  <si>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</si>
  <si>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</si>
  <si>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</si>
  <si>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</si>
  <si>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</si>
  <si>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</si>
  <si>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</si>
  <si>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</si>
  <si>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</si>
  <si>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</si>
  <si>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</si>
  <si>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</si>
  <si>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</si>
  <si>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</si>
  <si>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</si>
  <si>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</si>
  <si>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</si>
  <si>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</si>
  <si>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</si>
  <si>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</si>
  <si>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</si>
  <si>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</si>
  <si>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</si>
  <si>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</si>
  <si>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</si>
  <si>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</si>
  <si>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</si>
  <si>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</si>
  <si>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</si>
  <si>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</si>
  <si>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</si>
  <si>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</si>
  <si>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</si>
  <si>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</si>
  <si>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</si>
  <si>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</si>
  <si>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</si>
  <si>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</si>
  <si>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</si>
  <si>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</si>
  <si>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</si>
  <si>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</si>
  <si>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</si>
  <si>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</si>
  <si>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</si>
  <si>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</si>
  <si>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</si>
  <si>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</si>
  <si>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</si>
  <si>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</si>
  <si>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</si>
  <si>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</si>
  <si>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</si>
  <si>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</si>
  <si>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</si>
  <si>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</si>
  <si>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</si>
  <si>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</si>
  <si>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</si>
  <si>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</si>
  <si>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</si>
  <si>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</si>
  <si>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</si>
  <si>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</si>
  <si>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</si>
  <si>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</si>
  <si>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</si>
  <si>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</si>
  <si>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</si>
  <si>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</si>
  <si>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</si>
  <si>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</si>
  <si>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</si>
  <si>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</si>
  <si>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</si>
  <si>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</si>
  <si>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</si>
  <si>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</si>
  <si>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</si>
  <si>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</si>
  <si>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</si>
  <si>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</si>
  <si>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</si>
  <si>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</si>
  <si>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</si>
  <si>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</si>
  <si>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</si>
  <si>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</si>
  <si>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</si>
  <si>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</si>
  <si>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</si>
  <si>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</si>
  <si>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</si>
  <si>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</si>
  <si>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</si>
  <si>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</si>
  <si>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</si>
  <si>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</si>
  <si>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</si>
  <si>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</si>
  <si>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</si>
  <si>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</si>
  <si>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</si>
  <si>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</si>
  <si>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</si>
  <si>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</si>
  <si>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</si>
  <si>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</si>
  <si>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</si>
  <si>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</si>
  <si>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</si>
  <si>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</si>
  <si>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</si>
  <si>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</si>
  <si>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</si>
  <si>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</si>
  <si>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</si>
  <si>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</si>
  <si>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</si>
  <si>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</si>
  <si>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</si>
  <si>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</si>
  <si>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</si>
  <si>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</si>
  <si>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</si>
  <si>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</si>
  <si>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</si>
  <si>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</si>
  <si>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</si>
  <si>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</si>
  <si>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</si>
  <si>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</si>
  <si>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</si>
  <si>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</si>
  <si>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</si>
  <si>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</si>
  <si>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</si>
  <si>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</si>
  <si>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</si>
  <si>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</si>
  <si>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</si>
  <si>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</si>
  <si>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</si>
  <si>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</si>
  <si>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</si>
  <si>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</si>
  <si>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</si>
  <si>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</si>
  <si>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</si>
  <si>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</si>
  <si>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</si>
  <si>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</si>
  <si>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</si>
  <si>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</si>
  <si>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</si>
  <si>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</si>
  <si>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</si>
  <si>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</si>
  <si>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</si>
  <si>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</si>
  <si>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</si>
  <si>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</si>
  <si>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</si>
  <si>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</si>
  <si>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</si>
  <si>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</si>
  <si>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</si>
  <si>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</si>
  <si>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</si>
  <si>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</si>
  <si>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</si>
  <si>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</si>
  <si>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</si>
  <si>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</si>
  <si>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</si>
  <si>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</si>
  <si>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</si>
  <si>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</si>
  <si>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</si>
  <si>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</si>
  <si>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</si>
  <si>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</si>
  <si>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</si>
  <si>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</si>
  <si>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</si>
  <si>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</si>
  <si>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</si>
  <si>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</si>
  <si>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</si>
  <si>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</si>
  <si>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</si>
  <si>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</si>
  <si>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</si>
  <si>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</si>
  <si>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</si>
  <si>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</si>
  <si>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</si>
  <si>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</si>
  <si>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</si>
  <si>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</si>
  <si>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</si>
  <si>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</si>
  <si>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</si>
  <si>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</si>
  <si>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</si>
  <si>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</si>
  <si>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</si>
  <si>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</si>
  <si>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</si>
  <si>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</si>
  <si>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</si>
  <si>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</si>
  <si>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</si>
  <si>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</si>
  <si>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</si>
  <si>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</si>
  <si>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</si>
  <si>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</si>
  <si>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</si>
  <si>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</si>
  <si>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</si>
  <si>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</si>
  <si>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</si>
  <si>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</si>
  <si>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</si>
  <si>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</si>
  <si>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</si>
  <si>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</si>
  <si>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</si>
  <si>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</si>
  <si>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</si>
  <si>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</si>
  <si>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</si>
  <si>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</si>
  <si>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</si>
  <si>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</si>
  <si>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</si>
  <si>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</si>
  <si>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</si>
  <si>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</si>
  <si>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</si>
  <si>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</si>
  <si>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</si>
  <si>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</si>
  <si>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</si>
  <si>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</si>
  <si>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</si>
  <si>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</si>
  <si>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</si>
  <si>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</si>
  <si>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</si>
  <si>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</si>
  <si>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</si>
  <si>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</si>
  <si>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</si>
  <si>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</si>
  <si>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</si>
  <si>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</si>
  <si>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</si>
  <si>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</si>
  <si>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</si>
  <si>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</si>
  <si>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</si>
  <si>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</si>
  <si>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</si>
  <si>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</si>
  <si>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</si>
  <si>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</si>
  <si>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</si>
  <si>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</si>
  <si>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</si>
  <si>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</si>
  <si>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</si>
  <si>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</si>
  <si>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</si>
  <si>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</si>
  <si>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</si>
  <si>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</si>
  <si>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</si>
  <si>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</si>
  <si>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</si>
  <si>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</si>
  <si>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</si>
  <si>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</si>
  <si>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</si>
  <si>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</si>
  <si>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</si>
  <si>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</si>
  <si>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</si>
  <si>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</si>
  <si>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</si>
  <si>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</si>
  <si>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</si>
  <si>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</si>
  <si>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</si>
  <si>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</si>
  <si>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</si>
  <si>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</si>
  <si>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</si>
  <si>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</si>
  <si>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</si>
  <si>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</si>
  <si>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</si>
  <si>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</si>
  <si>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</si>
  <si>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</si>
  <si>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</si>
  <si>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</si>
  <si>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</si>
  <si>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</si>
  <si>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</si>
  <si>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</si>
  <si>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</si>
  <si>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</si>
  <si>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</si>
  <si>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</si>
  <si>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</si>
  <si>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</si>
  <si>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</si>
  <si>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</si>
  <si>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</si>
  <si>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</si>
  <si>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</si>
  <si>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</si>
  <si>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</si>
  <si>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</si>
  <si>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</si>
  <si>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</si>
  <si>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</si>
  <si>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</si>
  <si>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</si>
  <si>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</si>
  <si>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</si>
  <si>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</si>
  <si>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</si>
  <si>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</si>
  <si>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</si>
  <si>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</si>
  <si>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</si>
  <si>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</si>
  <si>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</si>
  <si>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</si>
  <si>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</si>
  <si>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</si>
  <si>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</si>
  <si>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</si>
  <si>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</si>
  <si>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</si>
  <si>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</si>
  <si>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</si>
  <si>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</si>
  <si>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</si>
  <si>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</si>
  <si>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</si>
  <si>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</si>
  <si>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</si>
  <si>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</si>
  <si>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</si>
  <si>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</si>
  <si>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</si>
  <si>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</si>
  <si>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</si>
  <si>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</si>
  <si>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</si>
  <si>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</si>
  <si>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</si>
  <si>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</si>
  <si>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</si>
  <si>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</si>
  <si>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</si>
  <si>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</si>
  <si>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</si>
  <si>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</si>
  <si>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</si>
  <si>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</si>
  <si>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</si>
  <si>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</si>
  <si>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</si>
  <si>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</si>
  <si>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</si>
  <si>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</si>
  <si>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</si>
  <si>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</si>
  <si>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</si>
  <si>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</si>
  <si>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</si>
  <si>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</si>
  <si>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</si>
  <si>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</si>
  <si>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</si>
  <si>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</si>
  <si>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</si>
  <si>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</si>
  <si>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</si>
  <si>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</si>
  <si>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</si>
  <si>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</si>
  <si>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</si>
  <si>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</si>
  <si>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</si>
  <si>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</si>
  <si>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</si>
  <si>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</si>
  <si>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</si>
  <si>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</si>
  <si>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</si>
  <si>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</si>
  <si>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</si>
  <si>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</si>
  <si>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</si>
  <si>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</si>
  <si>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</si>
  <si>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</si>
  <si>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</si>
  <si>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</si>
  <si>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</si>
  <si>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</si>
  <si>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</si>
  <si>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</si>
  <si>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</si>
  <si>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</si>
  <si>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</si>
  <si>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</si>
  <si>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</si>
  <si>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</si>
  <si>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</si>
  <si>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</si>
  <si>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</si>
  <si>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</si>
  <si>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</si>
  <si>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</si>
  <si>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</si>
  <si>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</si>
  <si>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</si>
  <si>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</si>
  <si>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</si>
  <si>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</si>
  <si>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</si>
  <si>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</si>
  <si>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</si>
  <si>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</si>
  <si>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</si>
  <si>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</si>
  <si>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</si>
  <si>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</si>
  <si>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</si>
  <si>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</si>
  <si>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</si>
  <si>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</si>
  <si>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</si>
  <si>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</si>
  <si>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</si>
  <si>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</si>
  <si>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</si>
  <si>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</si>
  <si>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</si>
  <si>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</si>
  <si>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</si>
  <si>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</si>
  <si>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</si>
  <si>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</si>
  <si>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</si>
  <si>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</si>
  <si>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</si>
  <si>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</si>
  <si>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</si>
  <si>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</si>
  <si>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</si>
  <si>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</si>
  <si>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</si>
  <si>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</si>
  <si>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</si>
  <si>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</si>
  <si>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</si>
  <si>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</si>
  <si>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</si>
  <si>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</si>
  <si>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</si>
  <si>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</si>
  <si>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</si>
  <si>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</si>
  <si>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</si>
  <si>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</si>
  <si>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</si>
  <si>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</si>
  <si>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</si>
  <si>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</si>
  <si>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</si>
  <si>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</si>
  <si>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</si>
  <si>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</si>
  <si>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</si>
  <si>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</si>
  <si>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</si>
  <si>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</si>
  <si>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</si>
  <si>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</si>
  <si>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</si>
  <si>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</si>
  <si>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</si>
  <si>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</si>
  <si>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</si>
  <si>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</si>
  <si>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</si>
  <si>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</si>
  <si>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</si>
  <si>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</si>
  <si>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</si>
  <si>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</si>
  <si>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</si>
  <si>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</si>
  <si>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</si>
  <si>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</si>
  <si>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</si>
  <si>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</si>
  <si>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</si>
  <si>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</si>
  <si>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</si>
  <si>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</si>
  <si>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</si>
  <si>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</si>
  <si>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</si>
  <si>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</si>
  <si>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</si>
  <si>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</si>
  <si>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</si>
  <si>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</si>
  <si>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</si>
  <si>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</si>
  <si>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</si>
  <si>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</si>
  <si>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</si>
  <si>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</si>
  <si>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</si>
  <si>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</si>
  <si>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</si>
  <si>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</si>
  <si>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</si>
  <si>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</si>
  <si>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</si>
  <si>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</si>
  <si>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</si>
  <si>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</si>
  <si>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</si>
  <si>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</si>
  <si>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</si>
  <si>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</si>
  <si>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</si>
  <si>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</si>
  <si>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</si>
  <si>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</si>
  <si>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</si>
  <si>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</si>
  <si>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</si>
  <si>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</si>
  <si>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</si>
  <si>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</si>
  <si>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</si>
  <si>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</si>
  <si>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</si>
  <si>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</si>
  <si>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</si>
  <si>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</si>
  <si>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</si>
  <si>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</si>
  <si>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</si>
  <si>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</si>
  <si>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</si>
  <si>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</si>
  <si>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</si>
  <si>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</si>
  <si>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</si>
  <si>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</si>
  <si>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</si>
  <si>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</si>
  <si>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</si>
  <si>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</si>
  <si>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</si>
  <si>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</si>
  <si>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</si>
  <si>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</si>
  <si>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</si>
  <si>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</si>
  <si>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</si>
  <si>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</si>
  <si>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</si>
  <si>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</si>
  <si>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</si>
  <si>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</si>
  <si>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</si>
  <si>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</si>
  <si>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</si>
  <si>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</si>
  <si>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</si>
  <si>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</si>
  <si>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</si>
  <si>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</si>
  <si>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</si>
  <si>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</si>
  <si>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</si>
  <si>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</si>
  <si>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</si>
  <si>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</si>
  <si>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</si>
  <si>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</si>
  <si>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</si>
  <si>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</si>
  <si>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</si>
  <si>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</si>
  <si>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</si>
  <si>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</si>
  <si>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</si>
  <si>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</si>
  <si>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</si>
  <si>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</si>
  <si>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</si>
  <si>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</si>
  <si>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</si>
  <si>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</si>
  <si>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</si>
  <si>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</si>
  <si>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</si>
  <si>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</si>
  <si>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</si>
  <si>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</si>
  <si>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</si>
  <si>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</si>
  <si>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</si>
  <si>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</si>
  <si>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</si>
  <si>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</si>
  <si>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</si>
  <si>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</si>
  <si>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</si>
  <si>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</si>
  <si>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</si>
  <si>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</si>
  <si>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</si>
  <si>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</si>
  <si>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</si>
  <si>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</si>
  <si>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</si>
  <si>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</si>
  <si>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</si>
  <si>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</si>
  <si>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</si>
  <si>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</si>
  <si>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</si>
  <si>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</si>
  <si>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</si>
  <si>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</si>
  <si>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</si>
  <si>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</si>
  <si>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</si>
  <si>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</si>
  <si>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</si>
  <si>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</si>
  <si>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</si>
  <si>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</si>
  <si>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</si>
  <si>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</si>
  <si>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</si>
  <si>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</si>
  <si>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</si>
  <si>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</si>
  <si>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</si>
  <si>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</si>
  <si>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</si>
  <si>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</si>
  <si>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</si>
  <si>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</si>
  <si>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</si>
  <si>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</si>
  <si>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</si>
  <si>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</si>
  <si>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</si>
  <si>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</si>
  <si>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</si>
  <si>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</si>
  <si>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</si>
  <si>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</si>
  <si>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</si>
  <si>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</si>
  <si>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</si>
  <si>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</si>
  <si>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</si>
  <si>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</si>
  <si>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</si>
  <si>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</si>
  <si>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</si>
  <si>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</si>
  <si>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</si>
  <si>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</si>
  <si>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</si>
  <si>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</si>
  <si>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</si>
  <si>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</si>
  <si>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</si>
  <si>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</si>
  <si>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</si>
  <si>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</si>
  <si>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</si>
  <si>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</si>
  <si>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</si>
  <si>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</si>
  <si>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</si>
  <si>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</si>
  <si>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</si>
  <si>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</si>
  <si>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</si>
  <si>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</si>
  <si>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</si>
  <si>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</si>
  <si>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</si>
  <si>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</si>
  <si>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</si>
  <si>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</si>
  <si>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</si>
  <si>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</si>
  <si>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</si>
  <si>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</si>
  <si>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</si>
  <si>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</si>
  <si>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</si>
  <si>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</si>
  <si>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</si>
  <si>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</si>
  <si>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</si>
  <si>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</si>
  <si>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</si>
  <si>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</si>
  <si>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</si>
  <si>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</si>
  <si>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</si>
  <si>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</si>
  <si>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</si>
  <si>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</si>
  <si>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</si>
  <si>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</si>
  <si>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</si>
  <si>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</si>
  <si>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</si>
  <si>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</si>
  <si>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</si>
  <si>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</si>
  <si>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</si>
  <si>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</si>
  <si>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</si>
  <si>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</si>
  <si>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</si>
  <si>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</si>
  <si>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</si>
  <si>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</si>
  <si>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</si>
  <si>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</si>
  <si>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</si>
  <si>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</si>
  <si>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</si>
  <si>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</si>
  <si>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</si>
  <si>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</si>
  <si>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</si>
  <si>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</si>
  <si>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</si>
  <si>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</si>
  <si>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</si>
  <si>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</si>
  <si>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</si>
  <si>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</si>
  <si>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</si>
  <si>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</si>
  <si>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</si>
  <si>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</si>
  <si>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</si>
  <si>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</si>
  <si>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</si>
  <si>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</si>
  <si>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</si>
  <si>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</si>
  <si>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</si>
  <si>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</si>
  <si>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</si>
  <si>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</si>
  <si>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</si>
  <si>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</si>
  <si>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</si>
  <si>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</si>
  <si>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</si>
  <si>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</si>
  <si>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</si>
  <si>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</si>
  <si>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</si>
  <si>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</si>
  <si>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</si>
  <si>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</si>
  <si>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</si>
  <si>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</si>
  <si>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</si>
  <si>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</si>
  <si>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</si>
  <si>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</si>
  <si>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</si>
  <si>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</si>
  <si>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</si>
  <si>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</si>
  <si>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</si>
  <si>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</si>
  <si>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</si>
  <si>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</si>
  <si>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</si>
  <si>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</si>
  <si>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</si>
  <si>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</si>
  <si>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</si>
  <si>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</si>
  <si>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</si>
  <si>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</si>
  <si>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</si>
  <si>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</si>
  <si>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</si>
  <si>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</si>
  <si>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</si>
  <si>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</si>
  <si>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</si>
  <si>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</si>
  <si>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</si>
  <si>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</si>
  <si>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</si>
  <si>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</si>
  <si>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</si>
  <si>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</si>
  <si>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</si>
  <si>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</si>
  <si>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</si>
  <si>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</si>
  <si>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</si>
  <si>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</si>
  <si>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</si>
  <si>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</si>
  <si>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</si>
  <si>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</si>
  <si>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</si>
  <si>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</si>
  <si>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</si>
  <si>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</si>
  <si>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</si>
  <si>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</si>
  <si>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</si>
  <si>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</si>
  <si>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</si>
  <si>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</si>
  <si>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</si>
  <si>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</si>
  <si>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</si>
  <si>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</si>
  <si>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</si>
  <si>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</si>
  <si>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</si>
  <si>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</si>
  <si>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</si>
  <si>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</si>
  <si>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</si>
  <si>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</si>
  <si>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</si>
  <si>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</si>
  <si>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</si>
  <si>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</si>
  <si>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</si>
  <si>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</si>
  <si>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</si>
  <si>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</si>
  <si>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</si>
  <si>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</si>
  <si>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</si>
  <si>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</si>
  <si>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</si>
  <si>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</si>
  <si>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</si>
  <si>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</si>
  <si>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</si>
  <si>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</si>
  <si>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</si>
  <si>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</si>
  <si>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</si>
  <si>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</si>
  <si>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</si>
  <si>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</si>
  <si>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</si>
  <si>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</si>
  <si>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</si>
  <si>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</si>
  <si>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</si>
  <si>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</si>
  <si>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</si>
  <si>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</si>
  <si>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</si>
  <si>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</si>
  <si>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</si>
  <si>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</si>
  <si>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</si>
  <si>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</si>
  <si>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</si>
  <si>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</si>
  <si>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</si>
  <si>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</si>
  <si>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</si>
  <si>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</si>
  <si>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</si>
  <si>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</si>
  <si>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</si>
  <si>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</si>
  <si>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</si>
  <si>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</si>
  <si>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</si>
  <si>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</si>
  <si>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</si>
  <si>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</si>
  <si>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</si>
  <si>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</si>
  <si>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</si>
  <si>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</si>
  <si>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</si>
  <si>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</si>
  <si>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</si>
  <si>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</si>
  <si>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</si>
  <si>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</si>
  <si>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</si>
  <si>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</si>
  <si>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</si>
  <si>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</si>
  <si>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</si>
  <si>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</si>
  <si>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</si>
  <si>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</si>
  <si>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</si>
  <si>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</si>
  <si>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</si>
  <si>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</si>
  <si>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</si>
  <si>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</si>
  <si>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</si>
  <si>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</si>
  <si>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</si>
  <si>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</si>
  <si>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</si>
  <si>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</si>
  <si>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</si>
  <si>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</si>
  <si>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</si>
  <si>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</si>
  <si>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</si>
  <si>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</si>
  <si>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</si>
  <si>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</si>
  <si>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</si>
  <si>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</si>
  <si>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</si>
  <si>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</si>
  <si>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</si>
  <si>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</si>
  <si>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</si>
  <si>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</si>
  <si>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</si>
  <si>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</si>
  <si>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</si>
  <si>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</si>
  <si>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</si>
  <si>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</si>
  <si>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</si>
  <si>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</si>
  <si>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</si>
  <si>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</si>
  <si>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</si>
  <si>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</si>
  <si>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</si>
  <si>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</si>
  <si>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</si>
  <si>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</si>
  <si>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</si>
  <si>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</si>
  <si>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</si>
  <si>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</si>
  <si>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</si>
  <si>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</si>
  <si>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</si>
  <si>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</si>
  <si>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</si>
  <si>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</si>
  <si>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</si>
  <si>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</si>
  <si>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</si>
  <si>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</si>
  <si>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</si>
  <si>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</si>
  <si>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</si>
  <si>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</si>
  <si>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</si>
  <si>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</si>
  <si>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</si>
  <si>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</si>
  <si>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</si>
  <si>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</si>
  <si>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</si>
  <si>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</si>
  <si>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</si>
  <si>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</si>
  <si>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</si>
  <si>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</si>
  <si>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</si>
  <si>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</si>
  <si>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</si>
  <si>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</si>
  <si>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</si>
  <si>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</si>
  <si>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</si>
  <si>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</si>
  <si>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</si>
  <si>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</si>
  <si>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</si>
  <si>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</si>
  <si>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</si>
  <si>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</si>
  <si>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</si>
  <si>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</si>
  <si>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</si>
  <si>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</si>
  <si>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</si>
  <si>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</si>
  <si>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</si>
  <si>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</si>
  <si>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</si>
  <si>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</si>
  <si>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</si>
  <si>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</si>
  <si>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</si>
  <si>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</si>
  <si>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</si>
  <si>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</si>
  <si>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</si>
  <si>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</si>
  <si>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</si>
  <si>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</si>
  <si>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</si>
  <si>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</si>
  <si>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</si>
  <si>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</si>
  <si>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</si>
  <si>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</si>
  <si>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</si>
  <si>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</si>
  <si>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</si>
  <si>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</si>
  <si>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</si>
  <si>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</si>
  <si>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</si>
  <si>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</si>
  <si>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</si>
  <si>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</si>
  <si>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</si>
  <si>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</si>
  <si>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</si>
  <si>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</si>
  <si>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</si>
  <si>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</si>
  <si>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</si>
  <si>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</si>
  <si>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</si>
  <si>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</si>
  <si>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</si>
  <si>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</si>
  <si>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</si>
  <si>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</si>
  <si>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</si>
  <si>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</si>
  <si>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</si>
  <si>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</si>
  <si>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</si>
  <si>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</si>
  <si>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</si>
  <si>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</si>
  <si>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</si>
  <si>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</si>
  <si>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</si>
  <si>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</si>
  <si>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</si>
  <si>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</si>
  <si>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</si>
  <si>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</si>
  <si>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</si>
  <si>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</si>
  <si>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</si>
  <si>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</si>
  <si>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</si>
  <si>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</si>
  <si>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</si>
  <si>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</si>
  <si>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</si>
  <si>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</si>
  <si>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</si>
  <si>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</si>
  <si>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</si>
  <si>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</si>
  <si>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</si>
  <si>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</si>
  <si>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</si>
  <si>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</si>
  <si>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</si>
  <si>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</si>
  <si>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</si>
  <si>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</si>
  <si>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</si>
  <si>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</si>
  <si>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</si>
  <si>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</si>
  <si>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</si>
  <si>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</si>
  <si>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</si>
  <si>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</si>
  <si>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</si>
  <si>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</si>
  <si>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</si>
  <si>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</si>
  <si>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</si>
  <si>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</si>
  <si>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</si>
  <si>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</si>
  <si>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</si>
  <si>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</si>
  <si>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</si>
  <si>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</si>
  <si>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</si>
  <si>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</si>
  <si>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</si>
  <si>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</si>
  <si>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</si>
  <si>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</si>
  <si>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</si>
  <si>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</si>
  <si>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</si>
  <si>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</si>
  <si>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</si>
  <si>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</si>
  <si>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</si>
  <si>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</si>
  <si>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</si>
  <si>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</si>
  <si>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</si>
  <si>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</si>
  <si>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</si>
  <si>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</si>
  <si>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</si>
  <si>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</si>
  <si>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</si>
  <si>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</si>
  <si>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</si>
  <si>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</si>
  <si>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</si>
  <si>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</si>
  <si>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</si>
  <si>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</si>
  <si>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</si>
  <si>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</si>
  <si>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</si>
  <si>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</si>
  <si>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</si>
  <si>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</si>
  <si>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</si>
  <si>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</si>
  <si>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</si>
  <si>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</si>
  <si>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</si>
  <si>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</si>
  <si>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</si>
  <si>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</si>
  <si>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</si>
  <si>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</si>
  <si>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</si>
  <si>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</si>
  <si>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</si>
  <si>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</si>
  <si>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</si>
  <si>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</si>
  <si>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</si>
  <si>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</si>
  <si>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</si>
  <si>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</si>
  <si>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</si>
  <si>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</si>
  <si>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</si>
  <si>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</si>
  <si>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</si>
  <si>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</si>
  <si>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</si>
  <si>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</si>
  <si>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</si>
  <si>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</si>
  <si>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</si>
  <si>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</si>
  <si>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</si>
  <si>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</si>
  <si>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</si>
  <si>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</si>
  <si>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</si>
  <si>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</si>
  <si>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</si>
  <si>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</si>
  <si>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</si>
  <si>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</si>
  <si>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</si>
  <si>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</si>
  <si>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</si>
  <si>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</si>
  <si>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</si>
  <si>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</si>
  <si>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</si>
  <si>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</si>
  <si>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</si>
  <si>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</si>
  <si>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</si>
  <si>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</si>
  <si>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</si>
  <si>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</si>
  <si>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</si>
  <si>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</si>
  <si>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</si>
  <si>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</si>
  <si>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</si>
  <si>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</si>
  <si>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</si>
  <si>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</si>
  <si>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</si>
  <si>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</si>
  <si>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</si>
  <si>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</si>
  <si>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</si>
  <si>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</si>
  <si>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</si>
  <si>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</si>
  <si>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</si>
  <si>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</si>
  <si>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</si>
  <si>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</si>
  <si>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</si>
  <si>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</si>
  <si>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</si>
  <si>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</si>
  <si>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</si>
  <si>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</si>
  <si>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</si>
  <si>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</si>
  <si>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</si>
  <si>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</si>
  <si>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</si>
  <si>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</si>
  <si>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</si>
  <si>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</si>
  <si>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</si>
  <si>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</si>
  <si>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</si>
  <si>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</si>
  <si>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</si>
  <si>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</si>
  <si>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</si>
  <si>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</si>
  <si>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</si>
  <si>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</si>
  <si>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</si>
  <si>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</si>
  <si>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</si>
  <si>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</si>
  <si>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</si>
  <si>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</si>
  <si>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</si>
  <si>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</si>
  <si>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</si>
  <si>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</si>
  <si>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</si>
  <si>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</si>
  <si>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</si>
  <si>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</si>
  <si>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</si>
  <si>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</si>
  <si>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</si>
  <si>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</si>
  <si>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</si>
  <si>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</si>
  <si>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</si>
  <si>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</si>
  <si>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</si>
  <si>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</si>
  <si>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</si>
  <si>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</si>
  <si>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</si>
  <si>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</si>
  <si>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</si>
  <si>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</si>
  <si>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</si>
  <si>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</si>
  <si>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</si>
  <si>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</si>
  <si>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</si>
  <si>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</si>
  <si>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</si>
  <si>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</si>
  <si>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</si>
  <si>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</si>
  <si>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</si>
  <si>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</si>
  <si>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</si>
  <si>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</si>
  <si>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</si>
  <si>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</si>
  <si>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</si>
  <si>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</si>
  <si>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</si>
  <si>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</si>
  <si>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</si>
  <si>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</si>
  <si>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</si>
  <si>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</si>
  <si>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</si>
  <si>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</si>
  <si>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</si>
  <si>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</si>
  <si>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</si>
  <si>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</si>
  <si>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</si>
  <si>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</si>
  <si>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</si>
  <si>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</si>
  <si>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</si>
  <si>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</si>
  <si>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</si>
  <si>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</si>
  <si>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</si>
  <si>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</si>
  <si>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</si>
  <si>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</si>
  <si>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</si>
  <si>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</si>
  <si>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</si>
  <si>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</si>
  <si>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</si>
  <si>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</si>
  <si>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</si>
  <si>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</si>
  <si>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</si>
  <si>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</si>
  <si>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</si>
  <si>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</si>
  <si>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</si>
  <si>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</si>
  <si>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</si>
  <si>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</si>
  <si>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</si>
  <si>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</si>
  <si>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</si>
  <si>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</si>
  <si>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</si>
  <si>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</si>
  <si>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</si>
  <si>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</si>
  <si>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</si>
  <si>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</si>
  <si>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</si>
  <si>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</si>
  <si>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</si>
  <si>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</si>
  <si>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</si>
  <si>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</si>
  <si>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</si>
  <si>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</si>
  <si>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</si>
  <si>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</si>
  <si>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</si>
  <si>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</si>
  <si>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</si>
  <si>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</si>
  <si>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</si>
  <si>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</si>
  <si>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</si>
  <si>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</si>
  <si>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</si>
  <si>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</si>
  <si>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</si>
  <si>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</si>
  <si>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</si>
  <si>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</si>
  <si>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</si>
  <si>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</si>
  <si>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</si>
  <si>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</si>
  <si>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</si>
  <si>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</si>
  <si>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</si>
  <si>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</si>
  <si>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</si>
  <si>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</si>
  <si>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</si>
  <si>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</si>
  <si>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</si>
  <si>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</si>
  <si>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</si>
  <si>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</si>
  <si>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</si>
  <si>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</si>
  <si>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</si>
  <si>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</si>
  <si>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</si>
  <si>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</si>
  <si>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</si>
  <si>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</si>
  <si>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</si>
  <si>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</si>
  <si>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</si>
  <si>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</si>
  <si>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</si>
  <si>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</si>
  <si>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</si>
  <si>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</si>
  <si>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</si>
  <si>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</si>
  <si>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</si>
  <si>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</si>
  <si>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</si>
  <si>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</si>
  <si>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</si>
  <si>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</si>
  <si>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</si>
  <si>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</si>
  <si>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</si>
  <si>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</si>
  <si>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</si>
  <si>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</si>
  <si>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</si>
  <si>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</si>
  <si>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</si>
  <si>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</si>
  <si>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</si>
  <si>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</si>
  <si>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</si>
  <si>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</si>
  <si>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</si>
  <si>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</si>
  <si>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</si>
  <si>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</si>
  <si>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</si>
  <si>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</si>
  <si>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</si>
  <si>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</si>
  <si>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</si>
  <si>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</si>
  <si>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</si>
  <si>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</si>
  <si>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</si>
  <si>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</si>
  <si>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</si>
  <si>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</si>
  <si>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</si>
  <si>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</si>
  <si>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</si>
  <si>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</si>
  <si>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</si>
  <si>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</si>
  <si>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</si>
  <si>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</si>
  <si>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</si>
  <si>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</si>
  <si>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</si>
  <si>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</si>
  <si>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</si>
  <si>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</si>
  <si>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</si>
  <si>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</si>
  <si>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</si>
  <si>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</si>
  <si>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</si>
  <si>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</si>
  <si>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</si>
  <si>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</si>
  <si>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</si>
  <si>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</si>
  <si>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</si>
  <si>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</si>
  <si>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</si>
  <si>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</si>
  <si>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</si>
  <si>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</si>
  <si>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</si>
  <si>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</si>
  <si>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</si>
  <si>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</si>
  <si>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</si>
  <si>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</si>
  <si>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</si>
  <si>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</si>
  <si>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</si>
  <si>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</si>
  <si>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</si>
  <si>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</si>
  <si>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</si>
  <si>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</si>
  <si>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</si>
  <si>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</si>
  <si>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</si>
  <si>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</si>
  <si>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</si>
  <si>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</si>
  <si>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</si>
  <si>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</si>
  <si>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</si>
  <si>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</si>
  <si>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</si>
  <si>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</si>
  <si>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</si>
  <si>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</si>
  <si>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</si>
  <si>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</si>
  <si>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</si>
  <si>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</si>
  <si>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</si>
  <si>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</si>
  <si>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</si>
  <si>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</si>
  <si>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</si>
  <si>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</si>
  <si>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</si>
  <si>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</si>
  <si>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</si>
  <si>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</si>
  <si>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</si>
  <si>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</si>
  <si>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</si>
  <si>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</si>
  <si>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</si>
  <si>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</si>
  <si>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</si>
  <si>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</si>
  <si>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</si>
  <si>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</si>
  <si>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</si>
  <si>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</si>
  <si>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</si>
  <si>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</si>
  <si>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</si>
  <si>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</si>
  <si>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</si>
  <si>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</si>
  <si>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</si>
  <si>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</si>
  <si>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</si>
  <si>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</si>
  <si>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</si>
  <si>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</si>
  <si>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</si>
  <si>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</si>
  <si>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</si>
  <si>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</si>
  <si>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</si>
  <si>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</si>
  <si>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</si>
  <si>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</si>
  <si>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</si>
  <si>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</si>
  <si>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</si>
  <si>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</si>
  <si>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</si>
  <si>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</si>
  <si>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</si>
  <si>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</si>
  <si>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</si>
  <si>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</si>
  <si>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</si>
  <si>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</si>
  <si>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</si>
  <si>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</si>
  <si>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</si>
  <si>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</si>
  <si>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</si>
  <si>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</si>
  <si>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</si>
  <si>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</si>
  <si>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</si>
  <si>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</si>
  <si>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</si>
  <si>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</si>
  <si>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</si>
  <si>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</si>
  <si>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</si>
  <si>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</si>
  <si>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</si>
  <si>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</si>
  <si>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</si>
  <si>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</si>
  <si>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</si>
  <si>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</si>
  <si>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</si>
  <si>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</si>
  <si>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</si>
  <si>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</si>
  <si>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</si>
  <si>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</si>
  <si>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</si>
  <si>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</si>
  <si>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</si>
  <si>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</si>
  <si>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</si>
  <si>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</si>
  <si>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</si>
  <si>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</si>
  <si>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</si>
  <si>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</si>
  <si>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</si>
  <si>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</si>
  <si>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</si>
  <si>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</si>
  <si>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</si>
  <si>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</si>
  <si>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</si>
  <si>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</si>
  <si>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</si>
  <si>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</si>
  <si>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</si>
  <si>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</si>
  <si>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</si>
  <si>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</si>
  <si>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</si>
  <si>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</si>
  <si>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</si>
  <si>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</si>
  <si>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</si>
  <si>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</si>
  <si>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</si>
  <si>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</si>
  <si>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</si>
  <si>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</si>
  <si>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</si>
  <si>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</si>
  <si>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</si>
  <si>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</si>
  <si>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</si>
  <si>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</si>
  <si>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</si>
  <si>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</si>
  <si>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</si>
  <si>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</si>
  <si>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</si>
  <si>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</si>
  <si>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</si>
  <si>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</si>
  <si>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</si>
  <si>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</si>
  <si>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</si>
  <si>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</si>
  <si>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</si>
  <si>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</si>
  <si>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</si>
  <si>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</si>
  <si>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</si>
  <si>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</si>
  <si>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</si>
  <si>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</si>
  <si>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</si>
  <si>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</si>
  <si>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</si>
  <si>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</si>
  <si>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</si>
  <si>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</si>
  <si>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</si>
  <si>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</si>
  <si>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</si>
  <si>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</si>
  <si>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</si>
  <si>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</si>
  <si>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</si>
  <si>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</si>
  <si>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</si>
  <si>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</si>
  <si>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</si>
  <si>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</si>
  <si>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</si>
  <si>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</si>
  <si>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</si>
  <si>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</si>
  <si>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</si>
  <si>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</si>
  <si>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</si>
  <si>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</si>
  <si>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</si>
  <si>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</si>
  <si>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</si>
  <si>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</si>
  <si>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</si>
  <si>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</si>
  <si>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</si>
  <si>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</si>
  <si>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</si>
  <si>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</si>
  <si>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</si>
  <si>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</si>
  <si>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</si>
  <si>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</si>
  <si>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</si>
  <si>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</si>
  <si>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</si>
  <si>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</si>
  <si>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</si>
  <si>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</si>
  <si>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</si>
  <si>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</si>
  <si>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</si>
  <si>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</si>
  <si>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</si>
  <si>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</si>
  <si>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</si>
  <si>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</si>
  <si>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</si>
  <si>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</si>
  <si>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</si>
  <si>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</si>
  <si>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</si>
  <si>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</si>
  <si>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</si>
  <si>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</si>
  <si>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</si>
  <si>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</si>
  <si>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</si>
  <si>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</si>
  <si>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</si>
  <si>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</si>
  <si>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</si>
  <si>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</si>
  <si>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</si>
  <si>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</si>
  <si>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</si>
  <si>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</si>
  <si>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</si>
  <si>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</si>
  <si>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</si>
  <si>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</si>
  <si>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</si>
  <si>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</si>
  <si>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</si>
  <si>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</si>
  <si>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</si>
  <si>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</si>
  <si>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</si>
  <si>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</si>
  <si>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</si>
  <si>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</si>
  <si>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</si>
  <si>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</si>
  <si>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</si>
  <si>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</si>
  <si>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</si>
  <si>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</si>
  <si>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</si>
  <si>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</si>
  <si>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</si>
  <si>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</si>
  <si>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</si>
  <si>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</si>
  <si>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</si>
  <si>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</si>
  <si>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</si>
  <si>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</si>
  <si>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</si>
  <si>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</si>
  <si>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</si>
  <si>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</si>
  <si>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</si>
  <si>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</si>
  <si>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</si>
  <si>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</si>
  <si>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</si>
  <si>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</si>
  <si>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</si>
  <si>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</si>
  <si>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</si>
  <si>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</si>
  <si>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</si>
  <si>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</si>
  <si>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</si>
  <si>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</si>
  <si>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</si>
  <si>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</si>
  <si>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</si>
  <si>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</si>
  <si>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</si>
  <si>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</si>
  <si>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</si>
  <si>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</si>
  <si>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</si>
  <si>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</si>
  <si>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</si>
  <si>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</si>
  <si>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</si>
  <si>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</si>
  <si>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</si>
  <si>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</si>
  <si>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</si>
  <si>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</si>
  <si>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</si>
  <si>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</si>
  <si>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</si>
  <si>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</si>
  <si>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</si>
  <si>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</si>
  <si>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</si>
  <si>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</si>
  <si>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</si>
  <si>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</si>
  <si>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</si>
  <si>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</si>
  <si>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</si>
  <si>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</si>
  <si>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</si>
  <si>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</si>
  <si>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</si>
  <si>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</si>
  <si>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</si>
  <si>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</si>
  <si>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</si>
  <si>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</si>
  <si>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</si>
  <si>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</si>
  <si>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</si>
  <si>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</si>
  <si>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</si>
  <si>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</si>
  <si>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</si>
  <si>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</si>
  <si>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</si>
  <si>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</si>
  <si>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</si>
  <si>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</si>
  <si>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</si>
  <si>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</si>
  <si>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</si>
  <si>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</si>
  <si>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</si>
  <si>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</si>
  <si>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</si>
  <si>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</si>
  <si>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</si>
  <si>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</si>
  <si>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</si>
  <si>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</si>
  <si>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</si>
  <si>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</si>
  <si>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</si>
  <si>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</si>
  <si>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</si>
  <si>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</si>
  <si>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</si>
  <si>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</si>
  <si>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</si>
  <si>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</si>
  <si>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</si>
  <si>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</si>
  <si>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</si>
  <si>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</si>
  <si>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</si>
  <si>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</si>
  <si>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</si>
  <si>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</si>
  <si>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</si>
  <si>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</si>
  <si>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</si>
  <si>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</si>
  <si>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</si>
  <si>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</si>
  <si>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</si>
  <si>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</si>
  <si>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</si>
  <si>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</si>
  <si>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</si>
  <si>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</si>
  <si>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</si>
  <si>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</si>
  <si>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</si>
  <si>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</si>
  <si>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</si>
  <si>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</si>
  <si>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</si>
  <si>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</si>
  <si>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</si>
  <si>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</si>
  <si>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</si>
  <si>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</si>
  <si>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</si>
  <si>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</si>
  <si>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</si>
  <si>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</si>
  <si>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</si>
  <si>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</si>
  <si>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</si>
  <si>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</si>
  <si>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</si>
  <si>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</si>
  <si>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</si>
  <si>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</si>
  <si>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</si>
  <si>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</si>
  <si>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</si>
  <si>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</si>
  <si>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</si>
  <si>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</si>
  <si>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</si>
  <si>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</si>
  <si>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</si>
  <si>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</si>
  <si>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</si>
  <si>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</si>
  <si>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</si>
  <si>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</si>
  <si>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</si>
  <si>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</si>
  <si>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</si>
  <si>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</si>
  <si>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</si>
  <si>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</si>
  <si>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</si>
  <si>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</si>
  <si>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</si>
  <si>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</si>
  <si>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</si>
  <si>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</si>
  <si>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</si>
  <si>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</si>
  <si>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</si>
  <si>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</si>
  <si>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</si>
  <si>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</si>
  <si>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</si>
  <si>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</si>
  <si>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</si>
  <si>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</si>
  <si>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</si>
  <si>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</si>
  <si>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</si>
  <si>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</si>
  <si>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</si>
  <si>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</si>
  <si>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</si>
  <si>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</si>
  <si>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</si>
  <si>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</si>
  <si>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</si>
  <si>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</si>
  <si>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</si>
  <si>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</si>
  <si>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</si>
  <si>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</si>
  <si>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</si>
  <si>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</si>
  <si>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</si>
  <si>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</si>
  <si>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</si>
  <si>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</si>
  <si>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</si>
  <si>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</si>
  <si>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</si>
  <si>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</si>
  <si>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</si>
  <si>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</si>
  <si>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</si>
  <si>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</si>
  <si>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</si>
  <si>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</si>
  <si>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</si>
  <si>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</si>
  <si>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</si>
  <si>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</si>
  <si>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</si>
  <si>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</si>
  <si>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</si>
  <si>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</si>
  <si>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</si>
  <si>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</si>
  <si>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</si>
  <si>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</si>
  <si>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</si>
  <si>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</si>
  <si>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</si>
  <si>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</si>
  <si>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</si>
  <si>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</si>
  <si>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</si>
  <si>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</si>
  <si>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</si>
  <si>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</si>
  <si>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</si>
  <si>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</si>
  <si>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</si>
  <si>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</si>
  <si>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</si>
  <si>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</si>
  <si>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</si>
  <si>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</si>
  <si>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</si>
  <si>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</si>
  <si>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</si>
  <si>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</si>
  <si>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</si>
  <si>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</si>
  <si>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</si>
  <si>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</si>
  <si>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</si>
  <si>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</si>
  <si>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</si>
  <si>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</si>
  <si>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</si>
  <si>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</si>
  <si>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</si>
  <si>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</si>
  <si>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</si>
  <si>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</si>
  <si>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</si>
  <si>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</si>
  <si>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</si>
  <si>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</si>
  <si>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</si>
  <si>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</si>
  <si>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</si>
  <si>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</si>
  <si>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</si>
  <si>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</si>
  <si>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</si>
  <si>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</si>
  <si>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</si>
  <si>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</si>
  <si>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</si>
  <si>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</si>
  <si>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</si>
  <si>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</si>
  <si>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</si>
  <si>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</si>
  <si>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</si>
  <si>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</si>
  <si>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</si>
  <si>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</si>
  <si>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</si>
  <si>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</si>
  <si>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</si>
  <si>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</si>
  <si>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</si>
  <si>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</si>
  <si>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</si>
  <si>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</si>
  <si>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</si>
  <si>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</si>
  <si>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</si>
  <si>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</si>
  <si>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</si>
  <si>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</si>
  <si>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</si>
  <si>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</si>
  <si>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</si>
  <si>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</si>
  <si>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</si>
  <si>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</si>
  <si>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</si>
  <si>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</si>
  <si>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</si>
  <si>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</si>
  <si>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</si>
  <si>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</si>
  <si>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</si>
  <si>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</si>
  <si>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</si>
  <si>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</si>
  <si>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</si>
  <si>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</si>
  <si>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</si>
  <si>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</si>
  <si>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</si>
  <si>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</si>
  <si>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</si>
  <si>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</si>
  <si>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</si>
  <si>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</si>
  <si>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</si>
  <si>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</si>
  <si>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</si>
  <si>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</si>
  <si>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</si>
  <si>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</si>
  <si>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</si>
  <si>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</si>
  <si>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</si>
  <si>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</si>
  <si>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</si>
  <si>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</si>
  <si>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</si>
  <si>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</si>
  <si>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</si>
  <si>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</si>
  <si>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</si>
  <si>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</si>
  <si>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</si>
  <si>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</si>
  <si>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</si>
  <si>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</si>
  <si>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</si>
  <si>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</si>
  <si>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</si>
  <si>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</si>
  <si>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</si>
  <si>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</si>
  <si>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</si>
  <si>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</si>
  <si>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</si>
  <si>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</si>
  <si>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</si>
  <si>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</si>
  <si>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</si>
  <si>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</si>
  <si>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</si>
  <si>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</si>
  <si>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</si>
  <si>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</si>
  <si>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</si>
  <si>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</si>
  <si>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</si>
  <si>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</si>
  <si>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</si>
  <si>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</si>
  <si>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</si>
  <si>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</si>
  <si>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</si>
  <si>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</si>
  <si>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</si>
  <si>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</si>
  <si>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</si>
  <si>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</si>
  <si>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</si>
  <si>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</si>
  <si>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</si>
  <si>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</si>
  <si>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</si>
  <si>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</si>
  <si>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</si>
  <si>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</si>
  <si>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</si>
  <si>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</si>
  <si>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</si>
  <si>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</si>
  <si>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</si>
  <si>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</si>
  <si>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</si>
  <si>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</si>
  <si>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</si>
  <si>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</si>
  <si>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</si>
  <si>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</si>
  <si>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</si>
  <si>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</si>
  <si>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</si>
  <si>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</si>
  <si>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</si>
  <si>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</si>
  <si>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</si>
  <si>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</si>
  <si>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</si>
  <si>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</si>
  <si>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</si>
  <si>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</si>
  <si>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</si>
  <si>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</si>
  <si>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</si>
  <si>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</si>
  <si>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</si>
  <si>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</si>
  <si>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</si>
  <si>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</si>
  <si>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</si>
  <si>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</si>
  <si>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</si>
  <si>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</si>
  <si>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</si>
  <si>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</si>
  <si>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</si>
  <si>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</si>
  <si>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</si>
  <si>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</si>
  <si>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</si>
  <si>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</si>
  <si>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</si>
  <si>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</si>
  <si>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</si>
  <si>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</si>
  <si>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</si>
  <si>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</si>
  <si>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</si>
  <si>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</si>
  <si>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</si>
  <si>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</si>
  <si>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</si>
  <si>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</si>
  <si>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</si>
  <si>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</si>
  <si>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</si>
  <si>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</si>
  <si>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</si>
  <si>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</si>
  <si>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</si>
  <si>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</si>
  <si>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</si>
  <si>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</si>
  <si>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</si>
  <si>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</si>
  <si>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</si>
  <si>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</si>
  <si>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</si>
  <si>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</si>
  <si>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</si>
  <si>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</si>
  <si>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</si>
  <si>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</si>
  <si>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</si>
  <si>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</si>
  <si>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</si>
  <si>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</si>
  <si>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</si>
  <si>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</si>
  <si>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</si>
  <si>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</si>
  <si>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</si>
  <si>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</si>
  <si>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</si>
  <si>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</si>
  <si>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</si>
  <si>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</si>
  <si>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</si>
  <si>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</si>
  <si>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</si>
  <si>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</si>
  <si>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</si>
  <si>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</si>
  <si>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</si>
  <si>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</si>
  <si>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</si>
  <si>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</si>
  <si>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</si>
  <si>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</si>
  <si>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</si>
  <si>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</si>
  <si>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</si>
  <si>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</si>
  <si>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</si>
  <si>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</si>
  <si>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</si>
  <si>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</si>
  <si>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</si>
  <si>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</si>
  <si>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</si>
  <si>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</si>
  <si>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</si>
  <si>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</si>
  <si>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</si>
  <si>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</si>
  <si>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</si>
  <si>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</si>
  <si>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</si>
  <si>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</si>
  <si>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</si>
  <si>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</si>
  <si>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</si>
  <si>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</si>
  <si>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</si>
  <si>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</si>
  <si>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</si>
  <si>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</si>
  <si>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</si>
  <si>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</si>
  <si>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</si>
  <si>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</si>
  <si>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</si>
  <si>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</si>
  <si>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</si>
  <si>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</si>
  <si>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</si>
  <si>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</si>
  <si>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</si>
  <si>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</si>
  <si>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</si>
  <si>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</si>
  <si>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</si>
  <si>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</si>
  <si>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</si>
  <si>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</si>
  <si>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</si>
  <si>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</si>
  <si>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</si>
  <si>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</si>
  <si>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</si>
  <si>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</si>
  <si>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</si>
  <si>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</si>
  <si>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</si>
  <si>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</si>
  <si>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</si>
  <si>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</si>
  <si>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</si>
  <si>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</si>
  <si>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</si>
  <si>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</si>
  <si>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</si>
  <si>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</si>
  <si>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</si>
  <si>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</si>
  <si>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</si>
  <si>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</si>
  <si>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</si>
  <si>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</si>
  <si>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</si>
  <si>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</si>
  <si>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</si>
  <si>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</si>
  <si>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</si>
  <si>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</si>
  <si>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</si>
  <si>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</si>
  <si>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</si>
  <si>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</si>
  <si>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</si>
  <si>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</si>
  <si>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</si>
  <si>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</si>
  <si>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</si>
  <si>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</si>
  <si>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</si>
  <si>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</si>
  <si>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</si>
  <si>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</si>
  <si>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</si>
  <si>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</si>
  <si>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</si>
  <si>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</si>
  <si>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</si>
  <si>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</si>
  <si>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</si>
  <si>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</si>
  <si>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</si>
  <si>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</si>
  <si>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</si>
  <si>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</si>
  <si>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</si>
  <si>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</si>
  <si>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</si>
  <si>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</si>
  <si>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</si>
  <si>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</si>
  <si>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</si>
  <si>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</si>
  <si>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</si>
  <si>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</si>
  <si>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</si>
  <si>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</si>
  <si>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</si>
  <si>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</si>
  <si>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</si>
  <si>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</si>
  <si>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</si>
  <si>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</si>
  <si>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</si>
  <si>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</si>
  <si>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</si>
  <si>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</si>
  <si>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</si>
  <si>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</si>
  <si>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</si>
  <si>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</si>
  <si>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</si>
  <si>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</si>
  <si>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</si>
  <si>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</si>
  <si>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</si>
  <si>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</si>
  <si>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</si>
  <si>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</si>
  <si>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</si>
  <si>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</si>
  <si>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</si>
  <si>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</si>
  <si>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</si>
  <si>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</si>
  <si>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</si>
  <si>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</si>
  <si>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</si>
  <si>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</si>
  <si>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</si>
  <si>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</si>
  <si>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</si>
  <si>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</si>
  <si>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</si>
  <si>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</si>
  <si>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</si>
  <si>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</si>
  <si>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</si>
  <si>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</si>
  <si>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</si>
  <si>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</si>
  <si>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</si>
  <si>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</si>
  <si>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</si>
  <si>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</si>
  <si>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</si>
  <si>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</si>
  <si>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</si>
  <si>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</si>
  <si>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</si>
  <si>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</si>
  <si>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</si>
  <si>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</si>
  <si>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</si>
  <si>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</si>
  <si>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</si>
  <si>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</si>
  <si>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</si>
  <si>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</si>
  <si>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</si>
  <si>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</si>
  <si>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</si>
  <si>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</si>
  <si>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</si>
  <si>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</si>
  <si>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</si>
  <si>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</si>
  <si>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</si>
  <si>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</si>
  <si>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</si>
  <si>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</si>
  <si>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</si>
  <si>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</si>
  <si>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</si>
  <si>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</si>
  <si>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</si>
  <si>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</si>
  <si>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</si>
  <si>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</si>
  <si>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</si>
  <si>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</si>
  <si>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</si>
  <si>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</si>
  <si>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</si>
  <si>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</si>
  <si>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</si>
  <si>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</si>
  <si>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</si>
  <si>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</si>
  <si>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</si>
  <si>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</si>
  <si>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</si>
  <si>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</si>
  <si>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</si>
  <si>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</si>
  <si>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</si>
  <si>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</si>
  <si>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</si>
  <si>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</si>
  <si>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</si>
  <si>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</si>
  <si>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</si>
  <si>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</si>
  <si>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</si>
  <si>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</si>
  <si>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</si>
  <si>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</si>
  <si>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</si>
  <si>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</si>
  <si>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</si>
  <si>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</si>
  <si>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</si>
  <si>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</si>
  <si>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</si>
  <si>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</si>
  <si>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</si>
  <si>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</si>
  <si>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</si>
  <si>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</si>
  <si>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</si>
  <si>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</si>
  <si>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</si>
  <si>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</si>
  <si>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</si>
  <si>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</si>
  <si>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</si>
  <si>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</si>
  <si>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</si>
  <si>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</si>
  <si>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</si>
  <si>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</si>
  <si>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</si>
  <si>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</si>
  <si>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</si>
  <si>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</si>
  <si>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</si>
  <si>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</si>
  <si>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</si>
  <si>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</si>
  <si>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</si>
  <si>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</si>
  <si>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</si>
  <si>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</si>
  <si>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</si>
  <si>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</si>
  <si>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</si>
  <si>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</si>
  <si>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</si>
  <si>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</si>
  <si>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</si>
  <si>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</si>
  <si>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</si>
  <si>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</si>
  <si>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</si>
  <si>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</si>
  <si>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</si>
  <si>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</si>
  <si>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</si>
  <si>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</si>
  <si>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</si>
  <si>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</si>
  <si>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</si>
  <si>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</si>
  <si>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</si>
  <si>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</si>
  <si>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</si>
  <si>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</si>
  <si>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</si>
  <si>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</si>
  <si>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</si>
  <si>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</si>
  <si>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</si>
  <si>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</si>
  <si>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</si>
  <si>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</si>
  <si>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</si>
  <si>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</si>
  <si>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</si>
  <si>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</si>
  <si>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</si>
  <si>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</si>
  <si>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</si>
  <si>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</si>
  <si>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</si>
  <si>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</si>
  <si>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</si>
  <si>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</si>
  <si>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</si>
  <si>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</si>
  <si>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</si>
  <si>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</si>
  <si>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</si>
  <si>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</si>
  <si>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</si>
  <si>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</si>
  <si>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</si>
  <si>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</si>
  <si>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</si>
  <si>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</si>
  <si>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</si>
  <si>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</si>
  <si>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</si>
  <si>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</si>
  <si>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</si>
  <si>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</si>
  <si>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</si>
  <si>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</si>
  <si>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</si>
  <si>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</si>
  <si>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</si>
  <si>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</si>
  <si>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</si>
  <si>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</si>
  <si>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</si>
  <si>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</si>
  <si>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</si>
  <si>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</si>
  <si>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</si>
  <si>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</si>
  <si>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</si>
  <si>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</si>
  <si>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</si>
  <si>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</si>
  <si>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</si>
  <si>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</si>
  <si>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</si>
  <si>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</si>
  <si>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</si>
  <si>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</si>
  <si>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</si>
  <si>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</si>
  <si>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</si>
  <si>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</si>
  <si>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</si>
  <si>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</si>
  <si>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</si>
  <si>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</si>
  <si>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</si>
  <si>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</si>
  <si>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</si>
  <si>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</si>
  <si>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</si>
  <si>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</si>
  <si>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</si>
  <si>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</si>
  <si>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</si>
  <si>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</si>
  <si>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</si>
  <si>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</si>
  <si>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</si>
  <si>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</si>
  <si>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</si>
  <si>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</si>
  <si>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</si>
  <si>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</si>
  <si>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</si>
  <si>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</si>
  <si>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</si>
  <si>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</si>
  <si>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</si>
  <si>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</si>
  <si>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</si>
  <si>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</si>
  <si>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</si>
  <si>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</si>
  <si>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</si>
  <si>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</si>
  <si>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</si>
  <si>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</si>
  <si>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</si>
  <si>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</si>
  <si>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</si>
  <si>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</si>
  <si>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</si>
  <si>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</si>
  <si>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</si>
  <si>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</si>
  <si>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</si>
  <si>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</si>
  <si>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</si>
  <si>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</si>
  <si>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</si>
  <si>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</si>
  <si>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</si>
  <si>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</si>
  <si>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</si>
  <si>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</si>
  <si>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</si>
  <si>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</si>
  <si>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</si>
  <si>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</si>
  <si>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</si>
  <si>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</si>
  <si>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</si>
  <si>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</si>
  <si>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</si>
  <si>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</si>
  <si>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</si>
  <si>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</si>
  <si>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</si>
  <si>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</si>
  <si>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</si>
  <si>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</si>
  <si>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</si>
  <si>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</si>
  <si>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</si>
  <si>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</si>
  <si>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</si>
  <si>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</si>
  <si>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</si>
  <si>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</si>
  <si>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</si>
  <si>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</si>
  <si>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</si>
  <si>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</si>
  <si>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</si>
  <si>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</si>
  <si>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</si>
  <si>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</si>
  <si>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</si>
  <si>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</si>
  <si>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</si>
  <si>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</si>
  <si>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</si>
  <si>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</si>
  <si>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</si>
  <si>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</si>
  <si>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</si>
  <si>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</si>
  <si>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</si>
  <si>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</si>
  <si>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</si>
  <si>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</si>
  <si>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</si>
  <si>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</si>
  <si>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</si>
  <si>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</si>
  <si>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</si>
  <si>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</si>
  <si>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</si>
  <si>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</si>
  <si>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</si>
  <si>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</si>
  <si>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</si>
  <si>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</si>
  <si>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</si>
  <si>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</si>
  <si>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</si>
  <si>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</si>
  <si>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</si>
  <si>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</si>
  <si>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</si>
  <si>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</si>
  <si>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</si>
  <si>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</si>
  <si>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</si>
  <si>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</si>
  <si>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</si>
  <si>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</si>
  <si>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</si>
  <si>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</si>
  <si>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</si>
  <si>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</si>
  <si>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</si>
  <si>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</si>
  <si>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</si>
  <si>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</si>
  <si>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</si>
  <si>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</si>
  <si>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</si>
  <si>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</si>
  <si>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</si>
  <si>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</si>
  <si>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</si>
  <si>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</si>
  <si>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</si>
  <si>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</si>
  <si>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</si>
  <si>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</si>
  <si>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</si>
  <si>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</si>
  <si>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</si>
  <si>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</si>
  <si>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</si>
  <si>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</si>
  <si>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</si>
  <si>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</si>
  <si>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</si>
  <si>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</si>
  <si>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</si>
  <si>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</si>
  <si>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</si>
  <si>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</si>
  <si>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</si>
  <si>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</si>
  <si>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</si>
  <si>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</si>
  <si>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</si>
  <si>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</si>
  <si>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</si>
  <si>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</si>
  <si>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</si>
  <si>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</si>
  <si>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</si>
  <si>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</si>
  <si>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</si>
  <si>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</si>
  <si>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</si>
  <si>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</si>
  <si>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</si>
  <si>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</si>
  <si>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</si>
  <si>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</si>
  <si>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</si>
  <si>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</si>
  <si>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</si>
  <si>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</si>
  <si>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</si>
  <si>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</si>
  <si>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</si>
  <si>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</si>
  <si>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</si>
  <si>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</si>
  <si>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</si>
  <si>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</si>
  <si>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</si>
  <si>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</si>
  <si>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</si>
  <si>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</si>
  <si>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</si>
  <si>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</si>
  <si>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</si>
  <si>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</si>
  <si>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</si>
  <si>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</si>
  <si>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</si>
  <si>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</si>
  <si>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</si>
  <si>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</si>
  <si>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</si>
  <si>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</si>
  <si>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</si>
  <si>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</si>
  <si>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</si>
  <si>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</si>
  <si>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</si>
  <si>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</si>
  <si>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</si>
  <si>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</si>
  <si>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</si>
  <si>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</si>
  <si>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</si>
  <si>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</si>
  <si>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</si>
  <si>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</si>
  <si>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</si>
  <si>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</si>
  <si>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</si>
  <si>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</si>
  <si>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</si>
  <si>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</si>
  <si>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</si>
  <si>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</si>
  <si>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</si>
  <si>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</si>
  <si>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</si>
  <si>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</si>
  <si>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</si>
  <si>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</si>
  <si>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</si>
  <si>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</si>
  <si>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</si>
  <si>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</si>
  <si>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</si>
  <si>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</si>
  <si>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</si>
  <si>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</si>
  <si>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</si>
  <si>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</si>
  <si>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</si>
  <si>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</si>
  <si>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</si>
  <si>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</si>
  <si>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</si>
  <si>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</si>
  <si>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</si>
  <si>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</si>
  <si>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</si>
  <si>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</si>
  <si>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</si>
  <si>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</si>
  <si>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</si>
  <si>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</si>
  <si>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</si>
  <si>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</si>
  <si>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</si>
  <si>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</si>
  <si>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</si>
  <si>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</si>
  <si>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</si>
  <si>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</si>
  <si>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</si>
  <si>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</si>
  <si>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</si>
  <si>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</si>
  <si>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</si>
  <si>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</si>
  <si>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</si>
  <si>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</si>
  <si>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</si>
  <si>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</si>
  <si>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</si>
  <si>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</si>
  <si>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</si>
  <si>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</si>
  <si>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</si>
  <si>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</si>
  <si>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</si>
  <si>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</si>
  <si>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</si>
  <si>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</si>
  <si>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</si>
  <si>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</si>
  <si>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</si>
  <si>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</si>
  <si>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</si>
  <si>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</si>
  <si>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</si>
  <si>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</si>
  <si>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</si>
  <si>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</si>
  <si>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</si>
  <si>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</si>
  <si>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</si>
  <si>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</si>
  <si>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</si>
  <si>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</si>
  <si>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</si>
  <si>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</si>
  <si>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</si>
  <si>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</si>
  <si>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</si>
  <si>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</si>
  <si>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</si>
  <si>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</si>
  <si>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</si>
  <si>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</si>
  <si>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</si>
  <si>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</si>
  <si>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</si>
  <si>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</si>
  <si>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</si>
  <si>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</si>
  <si>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</si>
  <si>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</si>
  <si>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</si>
  <si>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</si>
  <si>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</si>
  <si>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</si>
  <si>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</si>
  <si>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</si>
  <si>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</si>
  <si>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</si>
  <si>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</si>
  <si>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</si>
  <si>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</si>
  <si>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</si>
  <si>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</si>
  <si>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</si>
  <si>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</si>
  <si>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</si>
  <si>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</si>
  <si>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</si>
  <si>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</si>
  <si>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</si>
  <si>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</si>
  <si>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</si>
  <si>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</si>
  <si>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</si>
  <si>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</si>
  <si>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</si>
  <si>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</si>
  <si>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</si>
  <si>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</si>
  <si>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</si>
  <si>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</si>
  <si>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</si>
  <si>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</si>
  <si>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</si>
  <si>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</si>
  <si>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</si>
  <si>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</si>
  <si>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</si>
  <si>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</si>
  <si>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</si>
  <si>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</si>
  <si>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</si>
  <si>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</si>
  <si>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</si>
  <si>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</si>
  <si>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</si>
  <si>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</si>
  <si>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</si>
  <si>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</si>
  <si>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</si>
  <si>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</si>
  <si>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</si>
  <si>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</si>
  <si>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</si>
  <si>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</si>
  <si>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</si>
  <si>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</si>
  <si>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</si>
  <si>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</si>
  <si>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</si>
  <si>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</si>
  <si>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</si>
  <si>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</si>
  <si>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</si>
  <si>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</si>
  <si>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</si>
  <si>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</si>
  <si>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</si>
  <si>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</si>
  <si>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</si>
  <si>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</si>
  <si>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</si>
  <si>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</si>
  <si>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</si>
  <si>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</si>
  <si>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</si>
  <si>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</si>
  <si>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</si>
  <si>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</si>
  <si>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</si>
  <si>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</si>
  <si>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</si>
  <si>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</si>
  <si>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</si>
  <si>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</si>
  <si>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</si>
  <si>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</si>
  <si>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</si>
  <si>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</si>
  <si>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</si>
  <si>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</si>
  <si>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</si>
  <si>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</si>
  <si>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</si>
  <si>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</si>
  <si>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</si>
  <si>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</si>
  <si>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</si>
  <si>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</si>
  <si>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</si>
  <si>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</si>
  <si>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</si>
  <si>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</si>
  <si>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</si>
  <si>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</si>
  <si>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</si>
  <si>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</si>
  <si>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</si>
  <si>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</si>
  <si>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</si>
  <si>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</si>
  <si>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</si>
  <si>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</si>
  <si>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</si>
  <si>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</si>
  <si>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</si>
  <si>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</si>
  <si>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</si>
  <si>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</si>
  <si>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</si>
  <si>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</si>
  <si>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</si>
  <si>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</si>
  <si>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</si>
  <si>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</si>
  <si>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</si>
  <si>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</si>
  <si>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</si>
  <si>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</si>
  <si>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</si>
  <si>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</si>
  <si>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</si>
  <si>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</si>
  <si>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</si>
  <si>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</si>
  <si>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</si>
  <si>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</si>
  <si>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</si>
  <si>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</si>
  <si>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</si>
  <si>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</si>
  <si>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</si>
  <si>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</si>
  <si>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</si>
  <si>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</si>
  <si>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</si>
  <si>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</si>
  <si>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</si>
  <si>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</si>
  <si>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</si>
  <si>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</si>
  <si>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</si>
  <si>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</si>
  <si>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</si>
  <si>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</si>
  <si>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</si>
  <si>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</si>
  <si>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</si>
  <si>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</si>
  <si>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</si>
  <si>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</si>
  <si>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</si>
  <si>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</si>
  <si>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</si>
  <si>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</si>
  <si>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</si>
  <si>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</si>
  <si>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</si>
  <si>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</si>
  <si>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</si>
  <si>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</si>
  <si>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</si>
  <si>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</si>
  <si>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</si>
  <si>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</si>
  <si>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</si>
  <si>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</si>
  <si>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</si>
  <si>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</si>
  <si>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</si>
  <si>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</si>
  <si>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</si>
  <si>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</si>
  <si>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</si>
  <si>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</si>
  <si>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</si>
  <si>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</si>
  <si>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</si>
  <si>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</si>
  <si>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</si>
  <si>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</si>
  <si>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</si>
  <si>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</si>
  <si>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</si>
  <si>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</si>
  <si>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</si>
  <si>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</si>
  <si>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</si>
  <si>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</si>
  <si>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</si>
  <si>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</si>
  <si>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</si>
  <si>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</si>
  <si>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</si>
  <si>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</si>
  <si>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</si>
  <si>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</si>
  <si>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</si>
  <si>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</si>
  <si>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</si>
  <si>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</si>
  <si>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</si>
  <si>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</si>
  <si>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</si>
  <si>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</si>
  <si>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</si>
  <si>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</si>
  <si>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</si>
  <si>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</si>
  <si>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</si>
  <si>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</si>
  <si>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</si>
  <si>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</si>
  <si>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</si>
  <si>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</si>
  <si>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</si>
  <si>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</si>
  <si>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</si>
  <si>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</si>
  <si>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</si>
  <si>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</si>
  <si>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</si>
  <si>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</si>
  <si>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</si>
  <si>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</si>
  <si>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</si>
  <si>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</si>
  <si>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</si>
  <si>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</si>
  <si>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</si>
  <si>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</si>
  <si>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</si>
  <si>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</si>
  <si>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</si>
  <si>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</si>
  <si>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</si>
  <si>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</si>
  <si>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</si>
  <si>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</si>
  <si>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</si>
  <si>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</si>
  <si>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</si>
  <si>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</si>
  <si>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</si>
  <si>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</si>
  <si>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</si>
  <si>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</si>
  <si>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</si>
  <si>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</si>
  <si>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</si>
  <si>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</si>
  <si>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</si>
  <si>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</si>
  <si>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</si>
  <si>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</si>
  <si>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</si>
  <si>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</si>
  <si>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</si>
  <si>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</si>
  <si>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</si>
  <si>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</si>
  <si>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</si>
  <si>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</si>
  <si>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</si>
  <si>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</si>
  <si>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</si>
  <si>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</si>
  <si>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</si>
  <si>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</si>
  <si>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</si>
  <si>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</si>
  <si>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</si>
  <si>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</si>
  <si>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</si>
  <si>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</si>
  <si>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</si>
  <si>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</si>
  <si>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</si>
  <si>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</si>
  <si>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</si>
  <si>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</si>
  <si>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</si>
  <si>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</si>
  <si>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</si>
  <si>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</si>
  <si>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</si>
  <si>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</si>
  <si>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</si>
  <si>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</si>
  <si>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</si>
  <si>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</si>
  <si>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</si>
  <si>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</si>
  <si>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</si>
  <si>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</si>
  <si>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</si>
  <si>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</si>
  <si>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</si>
  <si>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</si>
  <si>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</si>
  <si>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</si>
  <si>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</si>
  <si>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</si>
  <si>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</si>
  <si>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</si>
  <si>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</si>
  <si>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</si>
  <si>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</si>
  <si>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</si>
  <si>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</si>
  <si>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</si>
  <si>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</si>
  <si>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</si>
  <si>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</si>
  <si>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</si>
  <si>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</si>
  <si>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</si>
  <si>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</si>
  <si>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</si>
  <si>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</si>
  <si>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</si>
  <si>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</si>
  <si>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</si>
  <si>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</si>
  <si>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</si>
  <si>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</si>
  <si>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</si>
  <si>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</si>
  <si>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</si>
  <si>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</si>
  <si>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</si>
  <si>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</si>
  <si>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</si>
  <si>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</si>
  <si>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</si>
  <si>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</si>
  <si>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</si>
  <si>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</si>
  <si>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</si>
  <si>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</si>
  <si>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</si>
  <si>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</si>
  <si>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</si>
  <si>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</si>
  <si>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</si>
  <si>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</si>
  <si>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</si>
  <si>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</si>
  <si>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</si>
  <si>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</si>
  <si>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</si>
  <si>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</si>
  <si>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</si>
  <si>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</si>
  <si>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</si>
  <si>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</si>
  <si>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</si>
  <si>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</si>
  <si>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</si>
  <si>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</si>
  <si>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</si>
  <si>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</si>
  <si>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</si>
  <si>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</si>
  <si>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</si>
  <si>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</si>
  <si>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</si>
  <si>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</si>
  <si>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</si>
  <si>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</si>
  <si>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</si>
  <si>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</si>
  <si>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</si>
  <si>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</si>
  <si>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</si>
  <si>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</si>
  <si>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</si>
  <si>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</si>
  <si>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</si>
  <si>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</si>
  <si>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</si>
  <si>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</si>
  <si>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</si>
  <si>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</si>
  <si>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</si>
  <si>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</si>
  <si>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</si>
  <si>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</si>
  <si>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</si>
  <si>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</si>
  <si>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</si>
  <si>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</si>
  <si>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</si>
  <si>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</si>
  <si>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</si>
  <si>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</si>
  <si>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</si>
  <si>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</si>
  <si>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</si>
  <si>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</si>
  <si>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</si>
  <si>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</si>
  <si>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</si>
  <si>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</si>
  <si>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</si>
  <si>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</si>
  <si>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</si>
  <si>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</si>
  <si>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</si>
  <si>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</si>
  <si>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</si>
  <si>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</si>
  <si>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</si>
  <si>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</si>
  <si>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</si>
  <si>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</si>
  <si>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</si>
  <si>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</si>
  <si>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</si>
  <si>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</si>
  <si>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</si>
  <si>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</si>
  <si>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</si>
  <si>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</si>
  <si>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</si>
  <si>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</si>
  <si>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</si>
  <si>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</si>
  <si>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</si>
  <si>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</si>
  <si>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</si>
  <si>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</si>
  <si>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</si>
  <si>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</si>
  <si>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</si>
  <si>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</si>
  <si>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</si>
  <si>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</si>
  <si>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</si>
  <si>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</si>
  <si>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</si>
  <si>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</si>
  <si>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</si>
  <si>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</si>
  <si>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</si>
  <si>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</si>
  <si>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</si>
  <si>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</si>
  <si>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</si>
  <si>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</si>
  <si>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</si>
  <si>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</si>
  <si>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</si>
  <si>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</si>
  <si>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</si>
  <si>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</si>
  <si>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</si>
  <si>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</si>
  <si>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</si>
  <si>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</si>
  <si>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</si>
  <si>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</si>
  <si>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</si>
  <si>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</si>
  <si>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</si>
  <si>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</si>
  <si>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</si>
  <si>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</si>
  <si>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</si>
  <si>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</si>
  <si>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</si>
  <si>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</si>
  <si>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</si>
  <si>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</si>
  <si>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</si>
  <si>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</si>
  <si>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</si>
  <si>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</si>
  <si>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</si>
  <si>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</si>
  <si>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</si>
  <si>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</si>
  <si>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</si>
  <si>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</si>
  <si>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</si>
  <si>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</si>
  <si>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</si>
  <si>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</si>
  <si>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</si>
  <si>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</si>
  <si>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</si>
  <si>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</si>
  <si>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</si>
  <si>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</si>
  <si>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</si>
  <si>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</si>
  <si>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</si>
  <si>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</si>
  <si>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</si>
  <si>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</si>
  <si>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</si>
  <si>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</si>
  <si>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</si>
  <si>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</si>
  <si>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</si>
  <si>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</si>
  <si>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</si>
  <si>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</si>
  <si>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</si>
  <si>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</si>
  <si>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</si>
  <si>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</si>
  <si>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</si>
  <si>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</si>
  <si>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</si>
  <si>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</si>
  <si>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</si>
  <si>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</si>
  <si>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</si>
  <si>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</si>
  <si>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</si>
  <si>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</si>
  <si>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</si>
  <si>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</si>
  <si>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</si>
  <si>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</si>
  <si>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</si>
  <si>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</si>
  <si>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</si>
  <si>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</si>
  <si>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</si>
  <si>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</si>
  <si>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</si>
  <si>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</si>
  <si>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</si>
  <si>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</si>
  <si>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</si>
  <si>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</si>
  <si>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</si>
  <si>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</si>
  <si>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</si>
  <si>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</si>
  <si>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</si>
  <si>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</si>
  <si>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</si>
  <si>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</si>
  <si>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</si>
  <si>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</si>
  <si>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</si>
  <si>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</si>
  <si>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</si>
  <si>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</si>
  <si>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</si>
  <si>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</si>
  <si>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</si>
  <si>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</si>
  <si>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</si>
  <si>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</si>
  <si>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</si>
  <si>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</si>
  <si>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</si>
  <si>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</si>
  <si>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</si>
  <si>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</si>
  <si>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</si>
  <si>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</si>
  <si>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</si>
  <si>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</si>
  <si>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</si>
  <si>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</si>
  <si>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</si>
  <si>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</si>
  <si>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</si>
  <si>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</si>
  <si>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</si>
  <si>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</si>
  <si>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</si>
  <si>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</si>
  <si>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</si>
  <si>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</si>
  <si>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</si>
  <si>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</si>
  <si>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</si>
  <si>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</si>
  <si>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</si>
  <si>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</si>
  <si>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</si>
  <si>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</si>
  <si>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</si>
  <si>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</si>
  <si>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</si>
  <si>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</si>
  <si>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</si>
  <si>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</si>
  <si>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</si>
  <si>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</si>
  <si>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</si>
  <si>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</si>
  <si>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</si>
  <si>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</si>
  <si>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</si>
  <si>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</si>
  <si>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</si>
  <si>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</si>
  <si>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</si>
  <si>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</si>
  <si>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</si>
  <si>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</si>
  <si>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</si>
  <si>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</si>
  <si>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</si>
  <si>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</si>
  <si>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</si>
  <si>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</si>
  <si>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</si>
  <si>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</si>
  <si>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</si>
  <si>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</si>
  <si>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</si>
  <si>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</si>
  <si>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</si>
  <si>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</si>
  <si>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</si>
  <si>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</si>
  <si>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</si>
  <si>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</si>
  <si>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</si>
  <si>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</si>
  <si>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</si>
  <si>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</si>
  <si>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</si>
  <si>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</si>
  <si>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</si>
  <si>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</si>
  <si>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</si>
  <si>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</si>
  <si>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</si>
  <si>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</si>
  <si>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</si>
  <si>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</si>
  <si>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</si>
  <si>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</si>
  <si>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</si>
  <si>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</si>
  <si>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</si>
  <si>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</si>
  <si>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</si>
  <si>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</si>
  <si>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</si>
  <si>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</si>
  <si>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</si>
  <si>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</si>
  <si>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</si>
  <si>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</si>
  <si>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</si>
  <si>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</si>
  <si>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</si>
  <si>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</si>
  <si>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</si>
  <si>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</si>
  <si>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</si>
  <si>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</si>
  <si>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</si>
  <si>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</si>
  <si>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</si>
  <si>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</si>
  <si>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</si>
  <si>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</si>
  <si>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</si>
  <si>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</si>
  <si>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</si>
  <si>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</si>
  <si>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</si>
  <si>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</si>
  <si>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</si>
  <si>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</si>
  <si>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</si>
  <si>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</si>
  <si>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</si>
  <si>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</si>
  <si>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</si>
  <si>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</si>
  <si>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</si>
  <si>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</si>
  <si>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</si>
  <si>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</si>
  <si>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</si>
  <si>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</si>
  <si>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</si>
  <si>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</si>
  <si>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</si>
  <si>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</si>
  <si>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</si>
  <si>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</si>
  <si>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</si>
  <si>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</si>
  <si>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</si>
  <si>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</si>
  <si>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</si>
  <si>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</si>
  <si>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</si>
  <si>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</si>
  <si>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</si>
  <si>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</si>
  <si>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</si>
  <si>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</si>
  <si>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</si>
  <si>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</si>
  <si>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</si>
  <si>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</si>
  <si>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</si>
  <si>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</si>
  <si>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</si>
  <si>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</si>
  <si>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</si>
  <si>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</si>
  <si>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</si>
  <si>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</si>
  <si>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</si>
  <si>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</si>
  <si>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</si>
  <si>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</si>
  <si>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</si>
  <si>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</si>
  <si>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</si>
  <si>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</si>
  <si>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</si>
  <si>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</si>
  <si>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</si>
  <si>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</si>
  <si>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</si>
  <si>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</si>
  <si>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</si>
  <si>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</si>
  <si>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</si>
  <si>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</si>
  <si>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</si>
  <si>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</si>
  <si>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</si>
  <si>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</si>
  <si>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</si>
  <si>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</si>
  <si>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</si>
  <si>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</si>
  <si>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</si>
  <si>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</si>
  <si>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</si>
  <si>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</si>
  <si>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</si>
  <si>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</si>
  <si>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</si>
  <si>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</si>
  <si>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</si>
  <si>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</si>
  <si>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</si>
  <si>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</si>
  <si>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</si>
  <si>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</si>
  <si>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</si>
  <si>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</si>
  <si>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</si>
  <si>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</si>
  <si>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</si>
  <si>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</si>
  <si>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</si>
  <si>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</si>
  <si>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</si>
  <si>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</si>
  <si>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</si>
  <si>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</si>
  <si>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</si>
  <si>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</si>
  <si>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</si>
  <si>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</si>
  <si>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</si>
  <si>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</si>
  <si>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</si>
  <si>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</si>
  <si>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</si>
  <si>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</si>
  <si>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</si>
  <si>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</si>
  <si>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</si>
  <si>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</si>
  <si>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</si>
  <si>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</si>
  <si>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</si>
  <si>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</si>
  <si>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</si>
  <si>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</si>
  <si>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</si>
  <si>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</si>
  <si>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</si>
  <si>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</si>
  <si>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</si>
  <si>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</si>
  <si>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</si>
  <si>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</si>
  <si>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</si>
  <si>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</si>
  <si>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</si>
  <si>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</si>
  <si>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</si>
  <si>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</si>
  <si>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</si>
  <si>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</si>
  <si>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</si>
  <si>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</si>
  <si>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</si>
  <si>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</si>
  <si>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</si>
  <si>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</si>
  <si>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</si>
  <si>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</si>
  <si>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</si>
  <si>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</si>
  <si>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</si>
  <si>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</si>
  <si>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</si>
  <si>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</si>
  <si>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</si>
  <si>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</si>
  <si>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</si>
  <si>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</si>
  <si>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</si>
  <si>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</si>
  <si>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</si>
  <si>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</si>
  <si>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</si>
  <si>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</si>
  <si>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</si>
  <si>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</si>
  <si>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</si>
  <si>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</si>
  <si>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</si>
  <si>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</si>
  <si>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</si>
  <si>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</si>
  <si>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</si>
  <si>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</si>
  <si>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</si>
  <si>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</si>
  <si>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</si>
  <si>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</si>
  <si>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</si>
  <si>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</si>
  <si>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</si>
  <si>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</si>
  <si>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</si>
  <si>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</si>
  <si>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</si>
  <si>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</si>
  <si>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</si>
  <si>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</si>
  <si>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</si>
  <si>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</si>
  <si>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</si>
  <si>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</si>
  <si>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</si>
  <si>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</si>
  <si>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</si>
  <si>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</si>
  <si>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</si>
  <si>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</si>
  <si>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</si>
  <si>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</si>
  <si>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</si>
  <si>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</si>
  <si>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</si>
  <si>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</si>
  <si>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</si>
  <si>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</si>
  <si>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</si>
  <si>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</si>
  <si>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</si>
  <si>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</si>
  <si>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</si>
  <si>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</si>
  <si>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</si>
  <si>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</si>
  <si>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</si>
  <si>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</si>
  <si>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</si>
  <si>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</si>
  <si>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</si>
  <si>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</si>
  <si>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</si>
  <si>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</si>
  <si>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</si>
  <si>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</si>
  <si>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</si>
  <si>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</si>
  <si>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</si>
  <si>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</si>
  <si>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</si>
  <si>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</si>
  <si>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</si>
  <si>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</si>
  <si>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</si>
  <si>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</si>
  <si>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</si>
  <si>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</si>
  <si>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</si>
  <si>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</si>
  <si>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</si>
  <si>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</si>
  <si>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</si>
  <si>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</si>
  <si>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</si>
  <si>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</si>
  <si>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</si>
  <si>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</si>
  <si>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</si>
  <si>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</si>
  <si>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</si>
  <si>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</si>
  <si>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</si>
  <si>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</si>
  <si>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</si>
  <si>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</si>
  <si>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</si>
  <si>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</si>
  <si>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</si>
  <si>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</si>
  <si>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</si>
  <si>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</si>
  <si>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</si>
  <si>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</si>
  <si>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</si>
  <si>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</si>
  <si>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</si>
  <si>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</si>
  <si>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</si>
  <si>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</si>
  <si>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</si>
  <si>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</si>
  <si>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</si>
  <si>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</si>
  <si>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</si>
  <si>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</si>
  <si>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</si>
  <si>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</si>
  <si>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</si>
  <si>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</si>
  <si>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</si>
  <si>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</si>
  <si>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</si>
  <si>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</si>
  <si>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</si>
  <si>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</si>
  <si>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</si>
  <si>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</si>
  <si>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</si>
  <si>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</si>
  <si>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</si>
  <si>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</si>
  <si>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</si>
  <si>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</si>
  <si>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</si>
  <si>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</si>
  <si>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</si>
  <si>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</si>
  <si>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</si>
  <si>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</si>
  <si>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</si>
  <si>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</si>
  <si>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</si>
  <si>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</si>
  <si>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</si>
  <si>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</si>
  <si>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</si>
  <si>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</si>
  <si>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</si>
  <si>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</si>
  <si>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</si>
  <si>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</si>
  <si>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</si>
  <si>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</si>
  <si>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</si>
  <si>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</si>
  <si>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</si>
  <si>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</si>
  <si>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</si>
  <si>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</si>
  <si>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</si>
  <si>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</si>
  <si>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</si>
  <si>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</si>
  <si>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</si>
  <si>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</si>
  <si>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</si>
  <si>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</si>
  <si>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</si>
  <si>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</si>
  <si>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</si>
  <si>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</si>
  <si>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</si>
  <si>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</si>
  <si>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</si>
  <si>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</si>
  <si>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</si>
  <si>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</si>
  <si>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</si>
  <si>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</si>
  <si>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</si>
  <si>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</si>
  <si>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</si>
  <si>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</si>
  <si>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</si>
  <si>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</si>
  <si>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</si>
  <si>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</si>
  <si>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</si>
  <si>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</si>
  <si>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</si>
  <si>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</si>
  <si>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</si>
  <si>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</si>
  <si>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</si>
  <si>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</si>
  <si>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</si>
  <si>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</si>
  <si>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</si>
  <si>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</si>
  <si>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</si>
  <si>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</si>
  <si>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</si>
  <si>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</si>
  <si>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</si>
  <si>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</si>
  <si>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</si>
  <si>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</si>
  <si>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</si>
  <si>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</si>
  <si>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</si>
  <si>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</si>
  <si>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</si>
  <si>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</si>
  <si>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</si>
  <si>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</si>
  <si>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</si>
  <si>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</si>
  <si>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</si>
  <si>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</si>
  <si>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</si>
  <si>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</si>
  <si>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</si>
  <si>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</si>
  <si>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</si>
  <si>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</si>
  <si>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</si>
  <si>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</si>
  <si>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</si>
  <si>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</si>
  <si>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</si>
  <si>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</si>
  <si>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</si>
  <si>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</si>
  <si>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</si>
  <si>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</si>
  <si>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</si>
  <si>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</si>
  <si>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</si>
  <si>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</si>
  <si>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</si>
  <si>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</si>
  <si>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</si>
  <si>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</si>
  <si>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</si>
  <si>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</si>
  <si>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</si>
  <si>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</si>
  <si>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</si>
  <si>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</si>
  <si>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</si>
  <si>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</si>
  <si>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</si>
  <si>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</si>
  <si>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</si>
  <si>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</si>
  <si>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</si>
  <si>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</si>
  <si>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</si>
  <si>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</si>
  <si>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</si>
  <si>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</si>
  <si>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</si>
  <si>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</si>
  <si>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</si>
  <si>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</si>
  <si>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</si>
  <si>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</si>
  <si>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</si>
  <si>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</si>
  <si>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</si>
  <si>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</si>
  <si>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</si>
  <si>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</si>
  <si>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</si>
  <si>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</si>
  <si>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</si>
  <si>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</si>
  <si>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</si>
  <si>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</si>
  <si>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</si>
  <si>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</si>
  <si>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</si>
  <si>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</si>
  <si>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</si>
  <si>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</si>
  <si>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</si>
  <si>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</si>
  <si>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</si>
  <si>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</si>
  <si>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</si>
  <si>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</si>
  <si>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</si>
  <si>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</si>
  <si>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</si>
  <si>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</si>
  <si>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</si>
  <si>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</si>
  <si>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</si>
  <si>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</si>
  <si>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</si>
  <si>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</si>
  <si>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</si>
  <si>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</si>
  <si>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</si>
  <si>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</si>
  <si>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</si>
  <si>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</si>
  <si>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</si>
  <si>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</si>
  <si>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</si>
  <si>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</si>
  <si>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</si>
  <si>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</si>
  <si>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</si>
  <si>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</si>
  <si>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</si>
  <si>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</si>
  <si>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</si>
  <si>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</si>
  <si>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</si>
  <si>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</si>
  <si>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</si>
  <si>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</si>
  <si>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</si>
  <si>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</si>
  <si>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</si>
  <si>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</si>
  <si>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</si>
  <si>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</si>
  <si>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</si>
  <si>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</si>
  <si>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</si>
  <si>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</si>
  <si>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</si>
  <si>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</si>
  <si>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</si>
  <si>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</si>
  <si>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</si>
  <si>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</si>
  <si>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</si>
  <si>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</si>
  <si>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</si>
  <si>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</si>
  <si>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</si>
  <si>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</si>
  <si>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</si>
  <si>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</si>
  <si>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</si>
  <si>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</si>
  <si>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</si>
  <si>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</si>
  <si>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</si>
  <si>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</si>
  <si>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</si>
  <si>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</si>
  <si>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</si>
  <si>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</si>
  <si>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</si>
  <si>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</si>
  <si>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</si>
  <si>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</si>
  <si>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</si>
  <si>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</si>
  <si>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</si>
  <si>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</si>
  <si>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</si>
  <si>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</si>
  <si>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</si>
  <si>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</si>
  <si>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</si>
  <si>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</si>
  <si>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</si>
  <si>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</si>
  <si>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</si>
  <si>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</si>
  <si>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</si>
  <si>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</si>
  <si>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</si>
  <si>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</si>
  <si>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</si>
  <si>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</si>
  <si>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</si>
  <si>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</si>
  <si>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</si>
  <si>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</si>
  <si>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</si>
  <si>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</si>
  <si>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</si>
  <si>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</si>
  <si>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</si>
  <si>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</si>
  <si>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</si>
  <si>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</si>
  <si>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</si>
  <si>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</si>
  <si>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</si>
  <si>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</si>
  <si>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</si>
  <si>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</si>
  <si>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</si>
  <si>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</si>
  <si>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</si>
  <si>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</si>
  <si>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</si>
  <si>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</si>
  <si>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</si>
  <si>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</si>
  <si>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</si>
  <si>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</si>
  <si>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</si>
  <si>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</si>
  <si>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</si>
  <si>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</si>
  <si>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</si>
  <si>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</si>
  <si>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</si>
  <si>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</si>
  <si>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</si>
  <si>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</si>
  <si>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</si>
  <si>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</si>
  <si>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</si>
  <si>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</si>
  <si>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</si>
  <si>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</si>
  <si>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</si>
  <si>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</si>
  <si>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</si>
  <si>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</si>
  <si>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</si>
  <si>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</si>
  <si>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</si>
  <si>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</si>
  <si>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</si>
  <si>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</si>
  <si>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</si>
  <si>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</si>
  <si>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</si>
  <si>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</si>
  <si>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</si>
  <si>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</si>
  <si>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</si>
  <si>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</si>
  <si>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</si>
  <si>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</si>
  <si>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</si>
  <si>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</si>
  <si>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</si>
  <si>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</si>
  <si>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</si>
  <si>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</si>
  <si>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</si>
  <si>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</si>
  <si>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</si>
  <si>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</si>
  <si>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</si>
  <si>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</si>
  <si>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</si>
  <si>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</si>
  <si>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</si>
  <si>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</si>
  <si>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</si>
  <si>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</si>
  <si>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</si>
  <si>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</si>
  <si>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</si>
  <si>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</si>
  <si>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</si>
  <si>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</si>
  <si>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</si>
  <si>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</si>
  <si>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</si>
  <si>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</si>
  <si>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</si>
  <si>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</si>
  <si>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</si>
  <si>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</si>
  <si>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</si>
  <si>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</si>
  <si>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</si>
  <si>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</si>
  <si>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</si>
  <si>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</si>
  <si>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</si>
  <si>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</si>
  <si>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</si>
  <si>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</si>
  <si>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</si>
  <si>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</si>
  <si>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</si>
  <si>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</si>
  <si>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</si>
  <si>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</si>
  <si>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</si>
  <si>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</si>
  <si>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</si>
  <si>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</si>
  <si>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</si>
  <si>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</si>
  <si>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</si>
  <si>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</si>
  <si>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</si>
  <si>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</si>
  <si>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</si>
  <si>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</si>
  <si>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</si>
  <si>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</si>
  <si>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</si>
  <si>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</si>
  <si>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</si>
  <si>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</si>
  <si>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</si>
  <si>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</si>
  <si>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</si>
  <si>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</si>
  <si>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</si>
  <si>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</si>
  <si>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</si>
  <si>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</si>
  <si>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</si>
  <si>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</si>
  <si>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</si>
  <si>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</si>
  <si>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</si>
  <si>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</si>
  <si>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</si>
  <si>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</si>
  <si>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</si>
  <si>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</si>
  <si>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</si>
  <si>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</si>
  <si>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</si>
  <si>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</si>
  <si>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</si>
  <si>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</si>
  <si>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</si>
  <si>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</si>
  <si>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</si>
  <si>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</si>
  <si>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</si>
  <si>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</si>
  <si>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</si>
  <si>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</si>
  <si>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</si>
  <si>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</si>
  <si>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</si>
  <si>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</si>
  <si>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</si>
  <si>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</si>
  <si>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</si>
  <si>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</si>
  <si>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</si>
  <si>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</si>
  <si>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</si>
  <si>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</si>
  <si>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</si>
  <si>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</si>
  <si>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</si>
  <si>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</si>
  <si>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</si>
  <si>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</si>
  <si>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</si>
  <si>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</si>
  <si>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</si>
  <si>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</si>
  <si>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</si>
  <si>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</si>
  <si>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</si>
  <si>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</si>
  <si>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</si>
  <si>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</si>
  <si>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</si>
  <si>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</si>
  <si>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</si>
  <si>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</si>
  <si>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</si>
  <si>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</si>
  <si>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</si>
  <si>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</si>
  <si>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</si>
  <si>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</si>
  <si>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</si>
  <si>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</si>
  <si>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</si>
  <si>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</si>
  <si>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</si>
  <si>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</si>
  <si>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</si>
  <si>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</si>
  <si>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</si>
  <si>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</si>
  <si>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</si>
  <si>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</si>
  <si>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</si>
  <si>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</si>
  <si>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</si>
  <si>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</si>
  <si>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</si>
  <si>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</si>
  <si>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</si>
  <si>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</si>
  <si>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</si>
  <si>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</si>
  <si>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</si>
  <si>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</si>
  <si>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</si>
  <si>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</si>
  <si>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</si>
  <si>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</si>
  <si>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</si>
  <si>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</si>
  <si>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</si>
  <si>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</si>
  <si>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</si>
  <si>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</si>
  <si>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</si>
  <si>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</si>
  <si>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</si>
  <si>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</si>
  <si>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</si>
  <si>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</si>
  <si>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</si>
  <si>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</si>
  <si>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</si>
  <si>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</si>
  <si>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</si>
  <si>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</si>
  <si>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</si>
  <si>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</si>
  <si>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</si>
  <si>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</si>
  <si>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</si>
  <si>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</si>
  <si>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</si>
  <si>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</si>
  <si>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</si>
  <si>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</si>
  <si>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</si>
  <si>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</si>
  <si>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</si>
  <si>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</si>
  <si>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</si>
  <si>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</si>
  <si>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</si>
  <si>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</si>
  <si>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</si>
  <si>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</si>
  <si>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</si>
  <si>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</si>
  <si>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</si>
  <si>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</si>
  <si>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</si>
  <si>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</si>
  <si>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</si>
  <si>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</si>
  <si>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</si>
  <si>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</si>
  <si>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</si>
  <si>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</si>
  <si>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</si>
  <si>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</si>
  <si>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</si>
  <si>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</si>
  <si>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</si>
  <si>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</si>
  <si>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</si>
  <si>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</si>
  <si>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</si>
  <si>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</si>
  <si>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</si>
  <si>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</si>
  <si>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</si>
  <si>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</si>
  <si>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</si>
  <si>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</si>
  <si>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</si>
  <si>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</si>
  <si>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</si>
  <si>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</si>
  <si>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</si>
  <si>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</si>
  <si>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</si>
  <si>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</si>
  <si>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</si>
  <si>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</si>
  <si>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</si>
  <si>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</si>
  <si>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</si>
  <si>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</si>
  <si>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</si>
  <si>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</si>
  <si>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</si>
  <si>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</si>
  <si>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</si>
  <si>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</si>
  <si>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</si>
  <si>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</si>
  <si>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</si>
  <si>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</si>
  <si>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</si>
  <si>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</si>
  <si>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</si>
  <si>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</si>
  <si>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</si>
  <si>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</si>
  <si>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</si>
  <si>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</si>
  <si>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</si>
  <si>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</si>
  <si>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</si>
  <si>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</si>
  <si>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</si>
  <si>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</si>
  <si>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</si>
  <si>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</si>
  <si>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</si>
  <si>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</si>
  <si>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</si>
  <si>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</si>
  <si>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</si>
  <si>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</si>
  <si>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</si>
  <si>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</si>
  <si>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</si>
  <si>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</si>
  <si>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</si>
  <si>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</si>
  <si>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</si>
  <si>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</si>
  <si>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</si>
  <si>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</si>
  <si>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</si>
  <si>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</si>
  <si>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</si>
  <si>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</si>
  <si>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</si>
  <si>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</si>
  <si>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</si>
  <si>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</si>
  <si>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</si>
  <si>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</si>
  <si>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</si>
  <si>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</si>
  <si>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</si>
  <si>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</si>
  <si>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</si>
  <si>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</si>
  <si>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</si>
  <si>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</si>
  <si>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</si>
  <si>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</si>
  <si>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</si>
  <si>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</si>
  <si>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</si>
  <si>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</si>
  <si>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</si>
  <si>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</si>
  <si>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</si>
  <si>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</si>
  <si>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</si>
  <si>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</si>
  <si>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</si>
  <si>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</si>
  <si>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</si>
  <si>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</si>
  <si>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</si>
  <si>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</si>
  <si>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</si>
  <si>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</si>
  <si>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</si>
  <si>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</si>
  <si>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</si>
  <si>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</si>
  <si>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</si>
  <si>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</si>
  <si>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</si>
  <si>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</si>
  <si>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</si>
  <si>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</si>
  <si>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</si>
  <si>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</si>
  <si>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</si>
  <si>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</si>
  <si>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</si>
  <si>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</si>
  <si>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</si>
  <si>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</si>
  <si>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</si>
  <si>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</si>
  <si>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</si>
  <si>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</si>
  <si>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</si>
  <si>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</si>
  <si>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</si>
  <si>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</si>
  <si>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</si>
  <si>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</si>
  <si>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</si>
  <si>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</si>
  <si>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</si>
  <si>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</si>
  <si>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</si>
  <si>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</si>
  <si>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</si>
  <si>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</si>
  <si>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</si>
  <si>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</si>
  <si>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</si>
  <si>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</si>
  <si>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</si>
  <si>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</si>
  <si>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</si>
  <si>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</si>
  <si>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</si>
  <si>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</si>
  <si>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</si>
  <si>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</si>
  <si>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</si>
  <si>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</si>
  <si>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</si>
  <si>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</si>
  <si>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</si>
  <si>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</si>
  <si>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</si>
  <si>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</si>
  <si>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</si>
  <si>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</si>
  <si>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</si>
  <si>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</si>
  <si>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</si>
  <si>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</si>
  <si>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</si>
  <si>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</si>
  <si>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</si>
  <si>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</si>
  <si>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</si>
  <si>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</si>
  <si>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</si>
  <si>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</si>
  <si>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</si>
  <si>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</si>
  <si>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</si>
  <si>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</si>
  <si>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</si>
  <si>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</si>
  <si>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</si>
  <si>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</si>
  <si>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</si>
  <si>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</si>
  <si>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</si>
  <si>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</si>
  <si>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</si>
  <si>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</si>
  <si>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</si>
  <si>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</si>
  <si>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</si>
  <si>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</si>
  <si>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</si>
  <si>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</si>
  <si>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</si>
  <si>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</si>
  <si>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</si>
  <si>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</si>
  <si>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</si>
  <si>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</si>
  <si>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</si>
  <si>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</si>
  <si>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</si>
  <si>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</si>
  <si>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</si>
  <si>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</si>
  <si>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</si>
  <si>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</si>
  <si>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</si>
  <si>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</si>
  <si>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</si>
  <si>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</si>
  <si>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</si>
  <si>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</si>
  <si>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</si>
  <si>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</si>
  <si>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</si>
  <si>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</si>
  <si>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</si>
  <si>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</si>
  <si>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</si>
  <si>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</si>
  <si>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</si>
  <si>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</si>
  <si>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</si>
  <si>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</si>
  <si>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</si>
  <si>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</si>
  <si>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</si>
  <si>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</si>
  <si>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</si>
  <si>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</si>
  <si>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</si>
  <si>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</si>
  <si>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</si>
  <si>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</si>
  <si>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</si>
  <si>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</si>
  <si>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</si>
  <si>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</si>
  <si>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</si>
  <si>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</si>
  <si>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</si>
  <si>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</si>
  <si>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</si>
  <si>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</si>
  <si>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</si>
  <si>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</si>
  <si>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</si>
  <si>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</si>
  <si>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</si>
  <si>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</si>
  <si>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</si>
  <si>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</si>
  <si>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</si>
  <si>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</si>
  <si>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</si>
  <si>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</si>
  <si>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</si>
  <si>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</si>
  <si>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</si>
  <si>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</si>
  <si>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</si>
  <si>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</si>
  <si>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</si>
  <si>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</si>
  <si>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</si>
  <si>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</si>
  <si>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</si>
  <si>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</si>
  <si>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</si>
  <si>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</si>
  <si>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</si>
  <si>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</si>
  <si>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</si>
  <si>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</si>
  <si>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</si>
  <si>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</si>
  <si>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</si>
  <si>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</si>
  <si>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</si>
  <si>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</si>
  <si>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</si>
  <si>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</si>
  <si>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</si>
  <si>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</si>
  <si>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</si>
  <si>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</si>
  <si>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</si>
  <si>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</si>
  <si>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</si>
  <si>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</si>
  <si>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</si>
  <si>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</si>
  <si>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</si>
  <si>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</si>
  <si>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</si>
  <si>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</si>
  <si>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</si>
  <si>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</si>
  <si>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</si>
  <si>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</si>
  <si>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</si>
  <si>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</si>
  <si>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</si>
  <si>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</si>
  <si>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</si>
  <si>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</si>
  <si>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</si>
  <si>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</si>
  <si>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</si>
  <si>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</si>
  <si>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</si>
  <si>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</si>
  <si>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</si>
  <si>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</si>
  <si>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</si>
  <si>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</si>
  <si>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</si>
  <si>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</si>
  <si>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</si>
  <si>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</si>
  <si>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</si>
  <si>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</si>
  <si>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</si>
  <si>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</si>
  <si>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</si>
  <si>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</si>
  <si>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</si>
  <si>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</si>
  <si>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</si>
  <si>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</si>
  <si>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</si>
  <si>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</si>
  <si>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</si>
  <si>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</si>
  <si>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</si>
  <si>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</si>
  <si>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</si>
  <si>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</si>
  <si>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</si>
  <si>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</si>
  <si>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</si>
  <si>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</si>
  <si>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</si>
  <si>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</si>
  <si>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</si>
  <si>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</si>
  <si>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</si>
  <si>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</si>
  <si>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</si>
  <si>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</si>
  <si>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</si>
  <si>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</si>
  <si>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</si>
  <si>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</si>
  <si>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</si>
  <si>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</si>
  <si>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</si>
  <si>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</si>
  <si>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</si>
  <si>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</si>
  <si>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</si>
  <si>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</si>
  <si>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</si>
  <si>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</si>
  <si>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</si>
  <si>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</si>
  <si>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</si>
  <si>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</si>
  <si>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</si>
  <si>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</si>
  <si>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</si>
  <si>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</si>
  <si>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</si>
  <si>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</si>
  <si>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</si>
  <si>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</si>
  <si>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</si>
  <si>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</si>
  <si>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</si>
  <si>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</si>
  <si>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</si>
  <si>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</si>
  <si>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</si>
  <si>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</si>
  <si>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</si>
  <si>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</si>
  <si>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</si>
  <si>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</si>
  <si>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</si>
  <si>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</si>
  <si>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</si>
  <si>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</si>
  <si>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</si>
  <si>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</si>
  <si>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</si>
  <si>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</si>
  <si>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</si>
  <si>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</si>
  <si>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</si>
  <si>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</si>
  <si>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</si>
  <si>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</si>
  <si>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</si>
  <si>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</si>
  <si>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</si>
  <si>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</si>
  <si>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</si>
  <si>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</si>
  <si>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</si>
  <si>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</si>
  <si>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</si>
  <si>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</si>
  <si>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</si>
  <si>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</si>
  <si>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</si>
  <si>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</si>
  <si>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</si>
  <si>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</si>
  <si>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</si>
  <si>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</si>
  <si>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</si>
  <si>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</si>
  <si>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</si>
  <si>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</si>
  <si>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</si>
  <si>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</si>
  <si>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</si>
  <si>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</si>
  <si>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</si>
  <si>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</si>
  <si>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</si>
  <si>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</si>
  <si>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</si>
  <si>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</si>
  <si>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</si>
  <si>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</si>
  <si>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</si>
  <si>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</si>
  <si>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</si>
  <si>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</si>
  <si>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</si>
  <si>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</si>
  <si>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</si>
  <si>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</si>
  <si>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</si>
  <si>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</si>
  <si>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</si>
  <si>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</si>
  <si>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</si>
  <si>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</si>
  <si>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</si>
  <si>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</si>
  <si>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</si>
  <si>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</si>
  <si>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</si>
  <si>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</si>
  <si>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</si>
  <si>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</si>
  <si>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</si>
  <si>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</si>
  <si>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</si>
  <si>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</si>
  <si>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</si>
  <si>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</si>
  <si>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</si>
  <si>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</si>
  <si>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</si>
  <si>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</si>
  <si>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</si>
  <si>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</si>
  <si>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</si>
  <si>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</si>
  <si>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</si>
  <si>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</si>
  <si>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</si>
  <si>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</si>
  <si>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</si>
  <si>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</si>
  <si>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</si>
  <si>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</si>
  <si>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</si>
  <si>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</si>
  <si>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</si>
  <si>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</si>
  <si>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</si>
  <si>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</si>
  <si>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</si>
  <si>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</si>
  <si>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</si>
  <si>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</si>
  <si>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</si>
  <si>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</si>
  <si>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</si>
  <si>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</si>
  <si>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</si>
  <si>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</si>
  <si>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</si>
  <si>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</si>
  <si>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</si>
  <si>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</si>
  <si>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</si>
  <si>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</si>
  <si>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</si>
  <si>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</si>
  <si>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</si>
  <si>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</si>
  <si>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</si>
  <si>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</si>
  <si>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</si>
  <si>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</si>
  <si>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</si>
  <si>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</si>
  <si>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</si>
  <si>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</si>
  <si>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</si>
  <si>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</si>
  <si>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</si>
  <si>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</si>
  <si>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</si>
  <si>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</si>
  <si>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</si>
  <si>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</si>
  <si>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</si>
  <si>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</si>
  <si>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</si>
  <si>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</si>
  <si>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</si>
  <si>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</si>
  <si>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</si>
  <si>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</si>
  <si>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</si>
  <si>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</si>
  <si>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</si>
  <si>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</si>
  <si>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</si>
  <si>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</si>
  <si>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</si>
  <si>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</si>
  <si>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</si>
  <si>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</si>
  <si>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</si>
  <si>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</si>
  <si>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</si>
  <si>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</si>
  <si>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</si>
  <si>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</si>
  <si>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</si>
  <si>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</si>
  <si>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</si>
  <si>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</si>
  <si>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</si>
  <si>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</si>
  <si>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</si>
  <si>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</si>
  <si>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</si>
  <si>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</si>
  <si>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</si>
  <si>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</si>
  <si>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</si>
  <si>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</si>
  <si>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</si>
  <si>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</si>
  <si>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</si>
  <si>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</si>
  <si>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</si>
  <si>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</si>
  <si>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</si>
  <si>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</si>
  <si>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</si>
  <si>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</si>
  <si>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</si>
  <si>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</si>
  <si>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</si>
  <si>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</si>
  <si>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</si>
  <si>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</si>
  <si>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</si>
  <si>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</si>
  <si>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</si>
  <si>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</si>
  <si>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</si>
  <si>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</si>
  <si>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</si>
  <si>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</si>
  <si>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</si>
  <si>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</si>
  <si>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</si>
  <si>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</si>
  <si>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</si>
  <si>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</si>
  <si>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</si>
  <si>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</si>
  <si>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</si>
  <si>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</si>
  <si>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</si>
  <si>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</si>
  <si>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</si>
  <si>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</si>
  <si>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</si>
  <si>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</si>
  <si>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</si>
  <si>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</si>
  <si>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</si>
  <si>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</si>
  <si>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</si>
  <si>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</si>
  <si>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</si>
  <si>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</si>
  <si>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</si>
  <si>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</si>
  <si>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</si>
  <si>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</si>
  <si>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</si>
  <si>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</si>
  <si>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</si>
  <si>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</si>
  <si>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</si>
  <si>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</si>
  <si>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</si>
  <si>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</si>
  <si>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</si>
  <si>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</si>
  <si>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</si>
  <si>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</si>
  <si>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</si>
  <si>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</si>
  <si>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</si>
  <si>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</si>
  <si>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</si>
  <si>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</si>
  <si>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</si>
  <si>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</si>
  <si>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</si>
  <si>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</si>
  <si>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</si>
  <si>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</si>
  <si>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</si>
  <si>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</si>
  <si>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</si>
  <si>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</si>
  <si>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</si>
  <si>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</si>
  <si>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</si>
  <si>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</si>
  <si>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</si>
  <si>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</si>
  <si>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</si>
  <si>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</si>
  <si>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</si>
  <si>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</si>
  <si>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</si>
  <si>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</si>
  <si>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</si>
  <si>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</si>
  <si>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</si>
  <si>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</si>
  <si>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</si>
  <si>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</si>
  <si>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</si>
  <si>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</si>
  <si>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</si>
  <si>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</si>
  <si>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</si>
  <si>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</si>
  <si>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</si>
  <si>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</si>
  <si>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</si>
  <si>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</si>
  <si>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</si>
  <si>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</si>
  <si>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</si>
  <si>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</si>
  <si>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</si>
  <si>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</si>
  <si>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</si>
  <si>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</si>
  <si>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</si>
  <si>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</si>
  <si>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</si>
  <si>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</si>
  <si>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</si>
  <si>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</si>
  <si>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</si>
  <si>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</si>
  <si>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</si>
  <si>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</si>
  <si>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</si>
  <si>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</si>
  <si>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</si>
  <si>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</si>
  <si>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</si>
  <si>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</si>
  <si>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</si>
  <si>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</si>
  <si>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</si>
  <si>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</si>
  <si>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</si>
  <si>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</si>
  <si>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</si>
  <si>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</si>
  <si>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</si>
  <si>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</si>
  <si>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</si>
  <si>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</si>
  <si>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</si>
  <si>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</si>
  <si>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</si>
  <si>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</si>
  <si>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</si>
  <si>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</si>
  <si>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</si>
  <si>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</si>
  <si>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</si>
  <si>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</si>
  <si>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</si>
  <si>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</si>
  <si>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</si>
  <si>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</si>
  <si>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</si>
  <si>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</si>
  <si>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</si>
  <si>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</si>
  <si>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</si>
  <si>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</si>
  <si>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</si>
  <si>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</si>
  <si>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</si>
  <si>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</si>
  <si>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</si>
  <si>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</si>
  <si>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</si>
  <si>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</si>
  <si>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</si>
  <si>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</si>
  <si>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</si>
  <si>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</si>
  <si>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</si>
  <si>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</si>
  <si>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</si>
  <si>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</si>
  <si>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</si>
  <si>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</si>
  <si>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</si>
  <si>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</si>
  <si>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</si>
  <si>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</si>
  <si>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</si>
  <si>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</si>
  <si>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</si>
  <si>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</si>
  <si>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</si>
  <si>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</si>
  <si>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</si>
  <si>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</si>
  <si>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</si>
  <si>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</si>
  <si>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</si>
  <si>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</si>
  <si>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</si>
  <si>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</si>
  <si>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</si>
  <si>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</si>
  <si>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</si>
  <si>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</si>
  <si>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</si>
  <si>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</si>
  <si>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</si>
  <si>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</si>
  <si>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</si>
  <si>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</si>
  <si>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</si>
  <si>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</si>
  <si>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</si>
  <si>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</si>
  <si>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</si>
  <si>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</si>
  <si>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</si>
  <si>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</si>
  <si>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</si>
  <si>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</si>
  <si>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</si>
  <si>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</si>
  <si>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</si>
  <si>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</si>
  <si>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</si>
  <si>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</si>
  <si>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</si>
  <si>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</si>
  <si>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</si>
  <si>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</si>
  <si>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</si>
  <si>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</si>
  <si>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</si>
  <si>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</si>
  <si>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</si>
  <si>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</si>
  <si>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</si>
  <si>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</si>
  <si>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</si>
  <si>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</si>
  <si>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</si>
  <si>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</si>
  <si>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</si>
  <si>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</si>
  <si>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</si>
  <si>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</si>
  <si>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</si>
  <si>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</si>
  <si>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</si>
  <si>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</si>
  <si>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</si>
  <si>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</si>
  <si>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</si>
  <si>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</si>
  <si>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</si>
  <si>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</si>
  <si>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</si>
  <si>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</si>
  <si>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</si>
  <si>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</si>
  <si>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</si>
  <si>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</si>
  <si>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</si>
  <si>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</si>
  <si>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</si>
  <si>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</si>
  <si>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</si>
  <si>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</si>
  <si>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</si>
  <si>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</si>
  <si>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</si>
  <si>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</si>
  <si>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</si>
  <si>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</si>
  <si>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</si>
  <si>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</si>
  <si>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</si>
  <si>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</si>
  <si>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</si>
  <si>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</si>
  <si>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</si>
  <si>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</si>
  <si>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</si>
  <si>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</si>
  <si>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</si>
  <si>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</si>
  <si>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</si>
  <si>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</si>
  <si>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</si>
  <si>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</si>
  <si>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</si>
  <si>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</si>
  <si>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</si>
  <si>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</si>
  <si>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</si>
  <si>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</si>
  <si>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</si>
  <si>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</si>
  <si>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</si>
  <si>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</si>
  <si>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</si>
  <si>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</si>
  <si>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</si>
  <si>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</si>
  <si>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</si>
  <si>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</si>
  <si>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</si>
  <si>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</si>
  <si>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</si>
  <si>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</si>
  <si>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</si>
  <si>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</si>
  <si>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</si>
  <si>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</si>
  <si>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</si>
  <si>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</si>
  <si>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</si>
  <si>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</si>
  <si>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</si>
  <si>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</si>
  <si>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</si>
  <si>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</si>
  <si>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</si>
  <si>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</si>
  <si>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</si>
  <si>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</si>
  <si>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</si>
  <si>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</si>
  <si>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</si>
  <si>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</si>
  <si>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</si>
  <si>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</si>
  <si>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</si>
  <si>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</si>
  <si>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</si>
  <si>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</si>
  <si>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</si>
  <si>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</si>
  <si>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</si>
  <si>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</si>
  <si>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</si>
  <si>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</si>
  <si>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</si>
  <si>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</si>
  <si>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</si>
  <si>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</si>
  <si>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</si>
  <si>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</si>
  <si>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</si>
  <si>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</si>
  <si>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</si>
  <si>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</si>
  <si>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</si>
  <si>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</si>
  <si>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</si>
  <si>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</si>
  <si>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</si>
  <si>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</si>
  <si>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</si>
  <si>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</si>
  <si>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</si>
  <si>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</si>
  <si>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</si>
  <si>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</si>
  <si>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</si>
  <si>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</si>
  <si>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</si>
  <si>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</si>
  <si>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</si>
  <si>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</si>
  <si>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</si>
  <si>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</si>
  <si>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</si>
  <si>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</si>
  <si>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</si>
  <si>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</si>
  <si>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</si>
  <si>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</si>
  <si>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</si>
  <si>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</si>
  <si>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</si>
  <si>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</si>
  <si>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</si>
  <si>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</si>
  <si>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</si>
  <si>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</si>
  <si>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</si>
  <si>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</si>
  <si>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</si>
  <si>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</si>
  <si>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</si>
  <si>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</si>
  <si>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</si>
  <si>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</si>
  <si>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</si>
  <si>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</si>
  <si>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</si>
  <si>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</si>
  <si>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</si>
  <si>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</si>
  <si>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</si>
  <si>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</si>
  <si>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</si>
  <si>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</si>
  <si>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</si>
  <si>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</si>
  <si>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</si>
  <si>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</si>
  <si>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</si>
  <si>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</si>
  <si>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</si>
  <si>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</si>
  <si>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</si>
  <si>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</si>
  <si>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</si>
  <si>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</si>
  <si>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</si>
  <si>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</si>
  <si>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</si>
  <si>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</si>
  <si>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</si>
  <si>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</si>
  <si>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</si>
  <si>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</si>
  <si>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</si>
  <si>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</si>
  <si>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</si>
  <si>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</si>
  <si>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</si>
  <si>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</si>
  <si>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</si>
  <si>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</si>
  <si>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</si>
  <si>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</si>
  <si>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</si>
  <si>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</si>
  <si>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</si>
  <si>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</si>
  <si>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</si>
  <si>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</si>
  <si>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</si>
  <si>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</si>
  <si>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</si>
  <si>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</si>
  <si>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</si>
  <si>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</si>
  <si>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</si>
  <si>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</si>
  <si>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</si>
  <si>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</si>
  <si>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</si>
  <si>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</si>
  <si>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</si>
  <si>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</si>
  <si>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</si>
  <si>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</si>
  <si>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</si>
  <si>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</si>
  <si>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</si>
  <si>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</si>
  <si>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</si>
  <si>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</si>
  <si>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</si>
  <si>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</si>
  <si>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</si>
  <si>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</si>
  <si>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</si>
  <si>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</si>
  <si>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</si>
  <si>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</si>
  <si>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</si>
  <si>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</si>
  <si>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</si>
  <si>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</si>
  <si>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</si>
  <si>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</si>
  <si>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</si>
  <si>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</si>
  <si>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</si>
  <si>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</si>
  <si>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</si>
  <si>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</si>
  <si>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</si>
  <si>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</si>
  <si>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</si>
  <si>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</si>
  <si>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</si>
  <si>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</si>
  <si>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</si>
  <si>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</si>
  <si>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</si>
  <si>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</si>
  <si>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</si>
  <si>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</si>
  <si>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</si>
  <si>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</si>
  <si>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</si>
  <si>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</si>
  <si>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</si>
  <si>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</si>
  <si>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</si>
  <si>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</si>
  <si>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</si>
  <si>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</si>
  <si>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</si>
  <si>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</si>
  <si>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</si>
  <si>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</si>
  <si>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</si>
  <si>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</si>
  <si>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</si>
  <si>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</si>
  <si>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</si>
  <si>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</si>
  <si>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</si>
  <si>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</si>
  <si>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</si>
  <si>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</si>
  <si>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</si>
  <si>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</si>
  <si>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</si>
  <si>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</si>
  <si>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</si>
  <si>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</si>
  <si>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</si>
  <si>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</si>
  <si>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</si>
  <si>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</si>
  <si>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</si>
  <si>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</si>
  <si>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</si>
  <si>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</si>
  <si>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</si>
  <si>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</si>
  <si>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</si>
  <si>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</si>
  <si>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</si>
  <si>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</si>
  <si>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</si>
  <si>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</si>
  <si>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</si>
  <si>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</si>
  <si>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</si>
  <si>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</si>
  <si>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</si>
  <si>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</si>
  <si>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</si>
  <si>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</si>
  <si>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</si>
  <si>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</si>
  <si>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</si>
  <si>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</si>
  <si>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</si>
  <si>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</si>
  <si>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</si>
  <si>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</si>
  <si>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</si>
  <si>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</si>
  <si>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</si>
  <si>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</si>
  <si>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</si>
  <si>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</si>
  <si>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</si>
  <si>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</si>
  <si>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</si>
  <si>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</si>
  <si>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</si>
  <si>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</si>
  <si>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</si>
  <si>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</si>
  <si>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</si>
  <si>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</si>
  <si>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</si>
  <si>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</si>
  <si>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</si>
  <si>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</si>
  <si>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</si>
  <si>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</si>
  <si>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</si>
  <si>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</si>
  <si>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</si>
  <si>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</si>
  <si>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</si>
  <si>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</si>
  <si>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</si>
  <si>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</si>
  <si>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</si>
  <si>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</si>
  <si>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</si>
  <si>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</si>
  <si>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</si>
  <si>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</si>
  <si>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</si>
  <si>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</si>
  <si>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</si>
  <si>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</si>
  <si>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</si>
  <si>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</si>
  <si>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</si>
  <si>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</si>
  <si>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</si>
  <si>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</si>
  <si>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</si>
  <si>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</si>
  <si>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</si>
  <si>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</si>
  <si>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</si>
  <si>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</si>
  <si>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</si>
  <si>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</si>
  <si>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</si>
  <si>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</si>
  <si>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</si>
  <si>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</si>
  <si>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</si>
  <si>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</si>
  <si>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</si>
  <si>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</si>
  <si>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</si>
  <si>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</si>
  <si>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</si>
  <si>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</si>
  <si>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</si>
  <si>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</si>
  <si>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</si>
  <si>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</si>
  <si>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</si>
  <si>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</si>
  <si>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</si>
  <si>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</si>
  <si>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</si>
  <si>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</si>
  <si>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</si>
  <si>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</si>
  <si>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</si>
  <si>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</si>
  <si>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</si>
  <si>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</si>
  <si>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</si>
  <si>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</si>
  <si>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</si>
  <si>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</si>
  <si>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</si>
  <si>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</si>
  <si>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</si>
  <si>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</si>
  <si>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</si>
  <si>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</si>
  <si>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</si>
  <si>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</si>
  <si>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</si>
  <si>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</si>
  <si>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</si>
  <si>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</si>
  <si>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</si>
  <si>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</si>
  <si>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</si>
  <si>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</si>
  <si>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</si>
  <si>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</si>
  <si>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</si>
  <si>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</si>
  <si>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</si>
  <si>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</si>
  <si>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</si>
  <si>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</si>
  <si>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</si>
  <si>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</si>
  <si>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</si>
  <si>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</si>
  <si>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</si>
  <si>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</si>
  <si>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</si>
  <si>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</si>
  <si>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</si>
  <si>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</si>
  <si>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</si>
  <si>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</si>
  <si>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</si>
  <si>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</si>
  <si>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</si>
  <si>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</si>
  <si>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</si>
  <si>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</si>
  <si>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</si>
  <si>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</si>
  <si>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</si>
  <si>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</si>
  <si>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</si>
  <si>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</si>
  <si>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</si>
  <si>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</si>
  <si>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</si>
  <si>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</si>
  <si>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</si>
  <si>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</si>
  <si>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</si>
  <si>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</si>
  <si>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</si>
  <si>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</si>
  <si>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</si>
  <si>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</si>
  <si>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</si>
  <si>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</si>
  <si>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</si>
  <si>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</si>
  <si>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</si>
  <si>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</si>
  <si>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</si>
  <si>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</si>
  <si>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</si>
  <si>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</si>
  <si>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</si>
  <si>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</si>
  <si>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</si>
  <si>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</si>
  <si>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</si>
  <si>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</si>
  <si>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</si>
  <si>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</si>
  <si>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</si>
  <si>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</si>
  <si>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</si>
  <si>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</si>
  <si>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</si>
  <si>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</si>
  <si>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</si>
  <si>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</si>
  <si>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</si>
  <si>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</si>
  <si>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</si>
  <si>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</si>
  <si>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</si>
  <si>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</si>
  <si>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</si>
  <si>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</si>
  <si>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</si>
  <si>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</si>
  <si>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</si>
  <si>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</si>
  <si>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</si>
  <si>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</si>
  <si>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</si>
  <si>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</si>
  <si>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</si>
  <si>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</si>
  <si>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</si>
  <si>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</si>
  <si>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</si>
  <si>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</si>
  <si>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</si>
  <si>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</si>
  <si>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</si>
  <si>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</si>
  <si>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</si>
  <si>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</si>
  <si>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</si>
  <si>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</si>
  <si>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</si>
  <si>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</si>
  <si>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</si>
  <si>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</si>
  <si>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</si>
  <si>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</si>
  <si>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</si>
  <si>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</si>
  <si>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</si>
  <si>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</si>
  <si>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</si>
  <si>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</si>
  <si>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</si>
  <si>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</si>
  <si>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</si>
  <si>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</si>
  <si>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</si>
  <si>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</si>
  <si>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</si>
  <si>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</si>
  <si>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</si>
  <si>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</si>
  <si>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</si>
  <si>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</si>
  <si>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</si>
  <si>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</si>
  <si>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</si>
  <si>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</si>
  <si>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</si>
  <si>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</si>
  <si>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</si>
  <si>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</si>
  <si>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</si>
  <si>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</si>
  <si>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</si>
  <si>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</si>
  <si>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</si>
  <si>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</si>
  <si>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</si>
  <si>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</si>
  <si>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</si>
  <si>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</si>
  <si>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</si>
  <si>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</si>
  <si>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</si>
  <si>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</si>
  <si>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</si>
  <si>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</si>
  <si>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</si>
  <si>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</si>
  <si>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</si>
  <si>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</si>
  <si>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</si>
  <si>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</si>
  <si>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</si>
  <si>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</si>
  <si>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</si>
  <si>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</si>
  <si>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</si>
  <si>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</si>
  <si>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</si>
  <si>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</si>
  <si>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</si>
  <si>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</si>
  <si>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</si>
  <si>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</si>
  <si>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</si>
  <si>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</si>
  <si>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</si>
  <si>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</si>
  <si>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</si>
  <si>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</si>
  <si>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</si>
  <si>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</si>
  <si>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</si>
  <si>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</si>
  <si>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</si>
  <si>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</si>
  <si>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</si>
  <si>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</si>
  <si>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</si>
  <si>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</si>
  <si>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</si>
  <si>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</si>
  <si>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</si>
  <si>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</si>
  <si>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</si>
  <si>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</si>
  <si>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</si>
  <si>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</si>
  <si>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</si>
  <si>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</si>
  <si>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</si>
  <si>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</si>
  <si>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</si>
  <si>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</si>
  <si>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</si>
  <si>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</si>
  <si>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</si>
  <si>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</si>
  <si>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</si>
  <si>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</si>
  <si>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</si>
  <si>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</si>
  <si>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</si>
  <si>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</si>
  <si>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</si>
  <si>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</si>
  <si>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</si>
  <si>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</si>
  <si>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</si>
  <si>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</si>
  <si>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</si>
  <si>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</si>
  <si>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</si>
  <si>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</si>
  <si>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</si>
  <si>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</si>
  <si>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</si>
  <si>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</si>
  <si>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</si>
  <si>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</si>
  <si>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</si>
  <si>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</si>
  <si>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</si>
  <si>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</si>
  <si>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</si>
  <si>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</si>
  <si>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</si>
  <si>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</si>
  <si>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</si>
  <si>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</si>
  <si>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</si>
  <si>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</si>
  <si>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</si>
  <si>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</si>
  <si>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</si>
  <si>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</si>
  <si>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</si>
  <si>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</si>
  <si>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</si>
  <si>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</si>
  <si>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</si>
  <si>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</si>
  <si>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</si>
  <si>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</si>
  <si>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</si>
  <si>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</si>
  <si>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</si>
  <si>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</si>
  <si>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</si>
  <si>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</si>
  <si>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</si>
  <si>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</si>
  <si>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</si>
  <si>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</si>
  <si>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</si>
  <si>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</si>
  <si>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</si>
  <si>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</si>
  <si>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</si>
  <si>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</si>
  <si>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</si>
  <si>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</si>
  <si>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</si>
  <si>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</si>
  <si>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</si>
  <si>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</si>
  <si>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</si>
  <si>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</si>
  <si>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</si>
  <si>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</si>
  <si>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</si>
  <si>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</si>
  <si>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</si>
  <si>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</si>
  <si>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</si>
  <si>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</si>
  <si>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</si>
  <si>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</si>
  <si>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</si>
  <si>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</si>
  <si>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</si>
  <si>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</si>
  <si>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</si>
  <si>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</si>
  <si>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</si>
  <si>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</si>
  <si>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</si>
  <si>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</si>
  <si>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</si>
  <si>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</si>
  <si>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</si>
  <si>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</si>
  <si>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</si>
  <si>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</si>
  <si>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</si>
  <si>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</si>
  <si>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</si>
  <si>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</si>
  <si>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</si>
  <si>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</si>
  <si>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</si>
  <si>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</si>
  <si>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</si>
  <si>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</si>
  <si>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</si>
  <si>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</si>
  <si>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</si>
  <si>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</si>
  <si>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</si>
  <si>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</si>
  <si>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</si>
  <si>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</si>
  <si>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</si>
  <si>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</si>
  <si>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</si>
  <si>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</si>
  <si>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</si>
  <si>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</si>
  <si>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</si>
  <si>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</si>
  <si>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</si>
  <si>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</si>
  <si>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</si>
  <si>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</si>
  <si>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</si>
  <si>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</si>
  <si>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</si>
  <si>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</si>
  <si>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</si>
  <si>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</si>
  <si>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</si>
  <si>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</si>
  <si>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</si>
  <si>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</si>
  <si>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</si>
  <si>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</si>
  <si>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</si>
  <si>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</si>
  <si>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</si>
  <si>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</si>
  <si>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</si>
  <si>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</si>
  <si>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</si>
  <si>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</si>
  <si>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</si>
  <si>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</si>
  <si>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</si>
  <si>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</si>
  <si>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</si>
  <si>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</si>
  <si>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</si>
  <si>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</si>
  <si>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</si>
  <si>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</si>
  <si>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</si>
  <si>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</si>
  <si>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</si>
  <si>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</si>
  <si>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</si>
  <si>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</si>
  <si>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</si>
  <si>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</si>
  <si>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</si>
  <si>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</si>
  <si>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</si>
  <si>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</si>
  <si>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</si>
  <si>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</si>
  <si>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</si>
  <si>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</si>
  <si>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</si>
  <si>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</si>
  <si>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</si>
  <si>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</si>
  <si>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</si>
  <si>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</si>
  <si>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</si>
  <si>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</si>
  <si>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</si>
  <si>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</si>
  <si>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</si>
  <si>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</si>
  <si>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</si>
  <si>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</si>
  <si>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</si>
  <si>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</si>
  <si>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</si>
  <si>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</si>
  <si>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</si>
  <si>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</si>
  <si>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</si>
  <si>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</si>
  <si>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</si>
  <si>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</si>
  <si>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</si>
  <si>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</si>
  <si>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</si>
  <si>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</si>
  <si>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</si>
  <si>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</si>
  <si>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</si>
  <si>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</si>
  <si>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</si>
  <si>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</si>
  <si>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</si>
  <si>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</si>
  <si>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</si>
  <si>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</si>
  <si>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</si>
  <si>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</si>
  <si>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</si>
  <si>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</si>
  <si>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</si>
  <si>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</si>
  <si>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</si>
  <si>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</si>
  <si>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</si>
  <si>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</si>
  <si>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</si>
  <si>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</si>
  <si>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</si>
  <si>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</si>
  <si>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</si>
  <si>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</si>
  <si>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</si>
  <si>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</si>
  <si>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</si>
  <si>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</si>
  <si>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</si>
  <si>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</si>
  <si>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</si>
  <si>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</si>
  <si>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</si>
  <si>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</si>
  <si>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</si>
  <si>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</si>
  <si>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</si>
  <si>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</si>
  <si>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</si>
  <si>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</si>
  <si>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</si>
  <si>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</si>
  <si>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</si>
  <si>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</si>
  <si>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</si>
  <si>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</si>
  <si>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</si>
  <si>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</si>
  <si>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</si>
  <si>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</si>
  <si>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</si>
  <si>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</si>
  <si>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</si>
  <si>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</si>
  <si>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</si>
  <si>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</si>
  <si>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</si>
  <si>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</si>
  <si>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</si>
  <si>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</si>
  <si>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</si>
  <si>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</si>
  <si>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</si>
  <si>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</si>
  <si>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</si>
  <si>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</si>
  <si>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</si>
  <si>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</si>
  <si>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</si>
  <si>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</si>
  <si>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</si>
  <si>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</si>
  <si>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</si>
  <si>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</si>
  <si>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</si>
  <si>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</si>
  <si>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</si>
  <si>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</si>
  <si>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</si>
  <si>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</si>
  <si>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</si>
  <si>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</si>
  <si>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</si>
  <si>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</si>
  <si>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</si>
  <si>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</si>
  <si>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</si>
  <si>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</si>
  <si>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</si>
  <si>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</si>
  <si>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</si>
  <si>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</si>
  <si>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</si>
  <si>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</si>
  <si>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</si>
  <si>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</si>
  <si>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</si>
  <si>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</si>
  <si>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</si>
  <si>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</si>
  <si>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</si>
  <si>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</si>
  <si>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</si>
  <si>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</si>
  <si>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</si>
  <si>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</si>
  <si>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</si>
  <si>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</si>
  <si>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</si>
  <si>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</si>
  <si>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</si>
  <si>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</si>
  <si>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</si>
  <si>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</si>
  <si>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</si>
  <si>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</si>
  <si>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</si>
  <si>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</si>
  <si>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</si>
  <si>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</si>
  <si>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</si>
  <si>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</si>
  <si>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</si>
  <si>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</si>
  <si>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</si>
  <si>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</si>
  <si>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</si>
  <si>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</si>
  <si>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</si>
  <si>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</si>
  <si>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</si>
  <si>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</si>
  <si>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</si>
  <si>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</si>
  <si>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</si>
  <si>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</si>
  <si>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</si>
  <si>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</si>
  <si>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</si>
  <si>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</si>
  <si>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</si>
  <si>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</si>
  <si>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</si>
  <si>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</si>
  <si>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</si>
  <si>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</si>
  <si>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</si>
  <si>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</si>
  <si>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</si>
  <si>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</si>
  <si>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</si>
  <si>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</si>
  <si>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</si>
  <si>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</si>
  <si>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</si>
  <si>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</si>
  <si>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</si>
  <si>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</si>
  <si>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</si>
  <si>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</si>
  <si>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</si>
  <si>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</si>
  <si>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</si>
  <si>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</si>
  <si>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</si>
  <si>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</si>
  <si>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</si>
  <si>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</si>
  <si>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</si>
  <si>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</si>
  <si>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</si>
  <si>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</si>
  <si>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</si>
  <si>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</si>
  <si>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</si>
  <si>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</si>
  <si>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</si>
  <si>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</si>
  <si>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</si>
  <si>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</si>
  <si>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</si>
  <si>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</si>
  <si>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</si>
  <si>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</si>
  <si>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</si>
  <si>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</si>
  <si>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</si>
  <si>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</si>
  <si>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</si>
  <si>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</si>
  <si>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</si>
  <si>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</si>
  <si>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</si>
  <si>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</si>
  <si>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</si>
  <si>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</si>
  <si>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</si>
  <si>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</si>
  <si>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</si>
  <si>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</si>
  <si>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</si>
  <si>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</si>
  <si>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</si>
  <si>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</si>
  <si>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</si>
  <si>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</si>
  <si>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</si>
  <si>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</si>
  <si>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</si>
  <si>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</si>
  <si>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</si>
  <si>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</si>
  <si>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</si>
  <si>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</si>
  <si>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</si>
  <si>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</si>
  <si>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</si>
  <si>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</si>
  <si>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</si>
  <si>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</si>
  <si>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</si>
  <si>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</si>
  <si>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</si>
  <si>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</si>
  <si>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</si>
  <si>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</si>
  <si>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</si>
  <si>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</si>
  <si>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</si>
  <si>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</si>
  <si>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</si>
  <si>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</si>
  <si>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</si>
  <si>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</si>
  <si>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</si>
  <si>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</si>
  <si>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</si>
  <si>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</si>
  <si>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</si>
  <si>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</si>
  <si>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</si>
  <si>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</si>
  <si>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</si>
  <si>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</si>
  <si>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</si>
  <si>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</si>
  <si>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</si>
  <si>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</si>
  <si>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</si>
  <si>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</si>
  <si>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</si>
  <si>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</si>
  <si>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</si>
  <si>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</si>
  <si>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</si>
  <si>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</si>
  <si>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</si>
  <si>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</si>
  <si>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</si>
  <si>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</si>
  <si>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</si>
  <si>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</si>
  <si>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</si>
  <si>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</si>
  <si>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</si>
  <si>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</si>
  <si>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</si>
  <si>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</si>
  <si>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</si>
  <si>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</si>
  <si>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</si>
  <si>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</si>
  <si>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</si>
  <si>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</si>
  <si>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</si>
  <si>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</si>
  <si>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</si>
  <si>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</si>
  <si>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</si>
  <si>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</si>
  <si>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</si>
  <si>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</si>
  <si>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</si>
  <si>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</si>
  <si>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</si>
  <si>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</si>
  <si>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</si>
  <si>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</si>
  <si>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</si>
  <si>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</si>
  <si>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</si>
  <si>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</si>
  <si>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</si>
  <si>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</si>
  <si>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</si>
  <si>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</si>
  <si>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</si>
  <si>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</si>
  <si>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</si>
  <si>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</si>
  <si>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</si>
  <si>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</si>
  <si>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</si>
  <si>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</si>
  <si>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</si>
  <si>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</si>
  <si>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</si>
  <si>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</si>
  <si>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</si>
  <si>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</si>
  <si>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</si>
  <si>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</si>
  <si>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</si>
  <si>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</si>
  <si>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</si>
  <si>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</si>
  <si>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</si>
  <si>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</si>
  <si>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</si>
  <si>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</si>
  <si>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</si>
  <si>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</si>
  <si>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</si>
  <si>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</si>
  <si>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</si>
  <si>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</si>
  <si>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</si>
  <si>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</si>
  <si>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</si>
  <si>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</si>
  <si>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</si>
  <si>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</si>
  <si>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</si>
  <si>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</si>
  <si>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</si>
  <si>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</si>
  <si>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</si>
  <si>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</si>
  <si>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</si>
  <si>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</si>
  <si>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</si>
  <si>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</si>
  <si>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</si>
  <si>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</si>
  <si>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</si>
  <si>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</si>
  <si>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</si>
  <si>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</si>
  <si>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</si>
  <si>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</si>
  <si>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</si>
  <si>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</si>
  <si>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</si>
  <si>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</si>
  <si>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</si>
  <si>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</si>
  <si>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</si>
  <si>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</si>
  <si>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</si>
  <si>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</si>
  <si>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</si>
  <si>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</si>
  <si>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</si>
  <si>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</si>
  <si>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</si>
  <si>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</si>
  <si>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</si>
  <si>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</si>
  <si>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</si>
  <si>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</si>
  <si>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</si>
  <si>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</si>
  <si>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</si>
  <si>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</si>
  <si>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</si>
  <si>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</si>
  <si>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</si>
  <si>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</si>
  <si>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</si>
  <si>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</si>
  <si>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</si>
  <si>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</si>
  <si>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</si>
  <si>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</si>
  <si>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</si>
  <si>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</si>
  <si>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</si>
  <si>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</si>
  <si>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</si>
  <si>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</si>
  <si>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</si>
  <si>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</si>
  <si>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</si>
  <si>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</si>
  <si>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</si>
  <si>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</si>
  <si>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</si>
  <si>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</si>
  <si>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</si>
  <si>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</si>
  <si>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</si>
  <si>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</si>
  <si>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</si>
  <si>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</si>
  <si>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</si>
  <si>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</si>
  <si>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</si>
  <si>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</si>
  <si>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</si>
  <si>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</si>
  <si>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</si>
  <si>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</si>
  <si>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</si>
  <si>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</si>
  <si>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</si>
  <si>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</si>
  <si>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</si>
  <si>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</si>
  <si>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</si>
  <si>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</si>
  <si>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</si>
  <si>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</si>
  <si>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</si>
  <si>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</si>
  <si>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</si>
  <si>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</si>
  <si>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</si>
  <si>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</si>
  <si>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</si>
  <si>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</si>
  <si>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</si>
  <si>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</si>
  <si>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</si>
  <si>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</si>
  <si>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</si>
  <si>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</si>
  <si>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</si>
  <si>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</si>
  <si>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</si>
  <si>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</si>
  <si>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</si>
  <si>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</si>
  <si>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</si>
  <si>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</si>
  <si>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</si>
  <si>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</si>
  <si>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</si>
  <si>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</si>
  <si>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</si>
  <si>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</si>
  <si>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</si>
  <si>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</si>
  <si>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</si>
  <si>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</si>
  <si>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</si>
  <si>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</si>
  <si>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</si>
  <si>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</si>
  <si>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</si>
  <si>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</si>
  <si>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</si>
  <si>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</si>
  <si>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</si>
  <si>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</si>
  <si>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</si>
  <si>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</si>
  <si>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</si>
  <si>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</si>
  <si>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</si>
  <si>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</si>
  <si>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</si>
  <si>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</si>
  <si>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</si>
  <si>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</si>
  <si>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</si>
  <si>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</si>
  <si>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</si>
  <si>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</si>
  <si>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</si>
  <si>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</si>
  <si>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</si>
  <si>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</si>
  <si>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</si>
  <si>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</si>
  <si>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</si>
  <si>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</si>
  <si>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</si>
  <si>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</si>
  <si>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</si>
  <si>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</si>
  <si>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</si>
  <si>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</si>
  <si>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</si>
  <si>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</si>
  <si>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</si>
  <si>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</si>
  <si>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</si>
  <si>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</si>
  <si>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</si>
  <si>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</si>
  <si>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</si>
  <si>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</si>
  <si>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</si>
  <si>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</si>
  <si>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</si>
  <si>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</si>
  <si>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</si>
  <si>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</si>
  <si>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</si>
  <si>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</si>
  <si>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</si>
  <si>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</si>
  <si>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</si>
  <si>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</si>
  <si>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</si>
  <si>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</si>
  <si>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</si>
  <si>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</si>
  <si>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</si>
  <si>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</si>
  <si>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</si>
  <si>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</si>
  <si>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</si>
  <si>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</si>
  <si>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</si>
  <si>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</si>
  <si>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</si>
  <si>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</si>
  <si>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</si>
  <si>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</si>
  <si>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</si>
  <si>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</si>
  <si>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</si>
  <si>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</si>
  <si>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</si>
  <si>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</si>
  <si>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</si>
  <si>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</si>
  <si>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</si>
  <si>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</si>
  <si>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</si>
  <si>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</si>
  <si>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</si>
  <si>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</si>
  <si>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</si>
  <si>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</si>
  <si>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</si>
  <si>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</si>
  <si>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</si>
  <si>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</si>
  <si>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</si>
  <si>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</si>
  <si>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</si>
  <si>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</si>
  <si>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</si>
  <si>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</si>
  <si>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</si>
  <si>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</si>
  <si>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</si>
  <si>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</si>
  <si>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</si>
  <si>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</si>
  <si>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</si>
  <si>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</si>
  <si>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</si>
  <si>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</si>
  <si>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</si>
  <si>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</si>
  <si>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</si>
  <si>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</si>
  <si>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</si>
  <si>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</si>
  <si>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</si>
  <si>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</si>
  <si>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</si>
  <si>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</si>
  <si>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</si>
  <si>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</si>
  <si>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</si>
  <si>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</si>
  <si>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</si>
  <si>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</si>
  <si>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</si>
  <si>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</si>
  <si>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</si>
  <si>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</si>
  <si>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</si>
  <si>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</si>
  <si>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</si>
  <si>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</si>
  <si>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</si>
  <si>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</si>
  <si>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</si>
  <si>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</si>
  <si>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</si>
  <si>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</si>
  <si>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</si>
  <si>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</si>
  <si>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</si>
  <si>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</si>
  <si>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</si>
  <si>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</si>
  <si>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</si>
  <si>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</si>
  <si>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</si>
  <si>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</si>
  <si>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</si>
  <si>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</si>
  <si>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</si>
  <si>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</si>
  <si>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</si>
  <si>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</si>
  <si>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</si>
  <si>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</si>
  <si>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</si>
  <si>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</si>
  <si>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</si>
  <si>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</si>
  <si>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</si>
  <si>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</si>
  <si>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</si>
  <si>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</si>
  <si>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</si>
  <si>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</si>
  <si>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</si>
  <si>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</si>
  <si>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</si>
  <si>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</si>
  <si>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</si>
  <si>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</si>
  <si>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</si>
  <si>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</si>
  <si>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</si>
  <si>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</si>
  <si>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</si>
  <si>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</si>
  <si>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</si>
  <si>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</si>
  <si>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</si>
  <si>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</si>
  <si>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</si>
  <si>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</si>
  <si>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</si>
  <si>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</si>
  <si>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</si>
  <si>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</si>
  <si>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</si>
  <si>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</si>
  <si>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</si>
  <si>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</si>
  <si>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</si>
  <si>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</si>
  <si>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</si>
  <si>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</si>
  <si>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</si>
  <si>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</si>
  <si>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</si>
  <si>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</si>
  <si>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</si>
  <si>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</si>
  <si>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</si>
  <si>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</si>
  <si>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</si>
  <si>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</si>
  <si>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</si>
  <si>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</si>
  <si>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</si>
  <si>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</si>
  <si>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</si>
  <si>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</si>
  <si>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</si>
  <si>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</si>
  <si>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</si>
  <si>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</si>
  <si>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</si>
  <si>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</si>
  <si>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</si>
  <si>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</si>
  <si>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</si>
  <si>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</si>
  <si>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</si>
  <si>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</si>
  <si>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</si>
  <si>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</si>
  <si>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</si>
  <si>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</si>
  <si>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</si>
  <si>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</si>
  <si>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</si>
  <si>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</si>
  <si>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</si>
  <si>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</si>
  <si>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</si>
  <si>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</si>
  <si>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</si>
  <si>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</si>
  <si>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</si>
  <si>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</si>
  <si>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</si>
  <si>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</si>
  <si>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</si>
  <si>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</si>
  <si>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</si>
  <si>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</si>
  <si>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</si>
  <si>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</si>
  <si>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</si>
  <si>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</si>
  <si>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</si>
  <si>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</si>
  <si>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</si>
  <si>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</si>
  <si>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</si>
  <si>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</si>
  <si>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</si>
  <si>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</si>
  <si>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</si>
  <si>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</si>
  <si>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</si>
  <si>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</si>
  <si>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</si>
  <si>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</si>
  <si>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</si>
  <si>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</si>
  <si>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</si>
  <si>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</si>
  <si>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</si>
  <si>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</si>
  <si>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</si>
  <si>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</si>
  <si>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</si>
  <si>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</si>
  <si>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</si>
  <si>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</si>
  <si>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</si>
  <si>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</si>
  <si>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</si>
  <si>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</si>
  <si>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</si>
  <si>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</si>
  <si>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</si>
  <si>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</si>
  <si>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</si>
  <si>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</si>
  <si>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</si>
  <si>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</si>
  <si>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</si>
  <si>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</si>
  <si>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</si>
  <si>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</si>
  <si>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</si>
  <si>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</si>
  <si>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</si>
  <si>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</si>
  <si>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</si>
  <si>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</si>
  <si>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</si>
  <si>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</si>
  <si>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</si>
  <si>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</si>
  <si>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</si>
  <si>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</si>
  <si>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</si>
  <si>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</si>
  <si>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</si>
  <si>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</si>
  <si>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</si>
  <si>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</si>
  <si>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</si>
  <si>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</si>
  <si>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</si>
  <si>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</si>
  <si>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</si>
  <si>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</si>
  <si>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</si>
  <si>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</si>
  <si>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</si>
  <si>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</si>
  <si>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</si>
  <si>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</si>
  <si>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</si>
  <si>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</si>
  <si>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</si>
  <si>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</si>
  <si>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</si>
  <si>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</si>
  <si>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</si>
  <si>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</si>
  <si>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</si>
  <si>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</si>
  <si>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</si>
  <si>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</si>
  <si>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</si>
  <si>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</si>
  <si>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</si>
  <si>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</si>
  <si>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</si>
  <si>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</si>
  <si>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</si>
  <si>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</si>
  <si>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</si>
  <si>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</si>
  <si>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</si>
  <si>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</si>
  <si>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</si>
  <si>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</si>
  <si>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</si>
  <si>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</si>
  <si>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</si>
  <si>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</si>
  <si>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</si>
  <si>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</si>
  <si>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</si>
  <si>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</si>
  <si>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</si>
  <si>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</si>
  <si>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</si>
  <si>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</si>
  <si>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</si>
  <si>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</si>
  <si>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</si>
  <si>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</si>
  <si>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</si>
  <si>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</si>
  <si>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</si>
  <si>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</si>
  <si>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</si>
  <si>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</si>
  <si>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</si>
  <si>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</si>
  <si>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</si>
  <si>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</si>
  <si>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</si>
  <si>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</si>
  <si>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</si>
  <si>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</si>
  <si>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</si>
  <si>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</si>
  <si>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</si>
  <si>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</si>
  <si>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</si>
  <si>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</si>
  <si>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</si>
  <si>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</si>
  <si>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</si>
  <si>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</si>
  <si>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</si>
  <si>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</si>
  <si>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</si>
  <si>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</si>
  <si>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</si>
  <si>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</si>
  <si>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</si>
  <si>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</si>
  <si>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</si>
  <si>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</si>
  <si>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</si>
  <si>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</si>
  <si>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</si>
  <si>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</si>
  <si>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</si>
  <si>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</si>
  <si>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</si>
  <si>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</si>
  <si>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</si>
  <si>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</si>
  <si>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</si>
  <si>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</si>
  <si>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</si>
  <si>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</si>
  <si>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</si>
  <si>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</si>
  <si>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</si>
  <si>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</si>
  <si>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</si>
  <si>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</si>
  <si>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</si>
  <si>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</si>
  <si>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</si>
  <si>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</si>
  <si>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</si>
  <si>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</si>
  <si>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</si>
  <si>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</si>
  <si>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</si>
  <si>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</si>
  <si>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</si>
  <si>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</si>
  <si>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</si>
  <si>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</si>
  <si>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</si>
  <si>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</si>
  <si>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</si>
  <si>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</si>
  <si>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</si>
  <si>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</si>
  <si>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</si>
  <si>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</si>
  <si>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</si>
  <si>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</si>
  <si>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</si>
  <si>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</si>
  <si>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</si>
  <si>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</si>
  <si>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</si>
  <si>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</si>
  <si>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</si>
  <si>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</si>
  <si>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</si>
  <si>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</si>
  <si>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</si>
  <si>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</si>
  <si>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</si>
  <si>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</si>
  <si>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</si>
  <si>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</si>
  <si>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</si>
  <si>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</si>
  <si>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</si>
  <si>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</si>
  <si>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</si>
  <si>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</si>
  <si>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</si>
  <si>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</si>
  <si>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</si>
  <si>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</si>
  <si>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</si>
  <si>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</si>
  <si>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</si>
  <si>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</si>
  <si>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</si>
  <si>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</si>
  <si>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</si>
  <si>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</si>
  <si>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</si>
  <si>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</si>
  <si>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</si>
  <si>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</si>
  <si>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</si>
  <si>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</si>
  <si>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</si>
  <si>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</si>
  <si>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</si>
  <si>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</si>
  <si>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</si>
  <si>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</si>
  <si>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</si>
  <si>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</si>
  <si>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</si>
  <si>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</si>
  <si>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</si>
  <si>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</si>
  <si>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</si>
  <si>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</si>
  <si>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</si>
  <si>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</si>
  <si>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</si>
  <si>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</si>
  <si>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</si>
  <si>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</si>
  <si>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</si>
  <si>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</si>
  <si>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</si>
  <si>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</si>
  <si>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</si>
  <si>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</si>
  <si>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</si>
  <si>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</si>
  <si>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</si>
  <si>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</si>
  <si>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</si>
  <si>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</si>
  <si>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</si>
  <si>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</si>
  <si>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</si>
  <si>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</si>
  <si>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</si>
  <si>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</si>
  <si>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</si>
  <si>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</si>
  <si>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</si>
  <si>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</si>
  <si>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</si>
  <si>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</si>
  <si>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</si>
  <si>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</si>
  <si>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</si>
  <si>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</si>
  <si>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</si>
  <si>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</si>
  <si>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</si>
  <si>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</si>
  <si>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</si>
  <si>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</si>
  <si>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</si>
  <si>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</si>
  <si>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</si>
  <si>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</si>
  <si>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</si>
  <si>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</si>
  <si>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</si>
  <si>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</si>
  <si>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</si>
  <si>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</si>
  <si>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</si>
  <si>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</si>
  <si>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</si>
  <si>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</si>
  <si>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</si>
  <si>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</si>
  <si>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</si>
  <si>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</si>
  <si>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</si>
  <si>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</si>
  <si>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</si>
  <si>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</si>
  <si>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</si>
  <si>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</si>
  <si>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</si>
  <si>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</si>
  <si>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</si>
  <si>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</si>
  <si>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</si>
  <si>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</si>
  <si>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</si>
  <si>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</si>
  <si>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</si>
  <si>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</si>
  <si>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</si>
  <si>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</si>
  <si>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</si>
  <si>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</si>
  <si>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</si>
  <si>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</si>
  <si>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</si>
  <si>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</si>
  <si>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</si>
  <si>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</si>
  <si>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</si>
  <si>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</si>
  <si>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</si>
  <si>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</si>
  <si>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</si>
  <si>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</si>
  <si>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</si>
  <si>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</si>
  <si>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</si>
  <si>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</si>
  <si>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</si>
  <si>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</si>
  <si>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</si>
  <si>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</si>
  <si>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</si>
  <si>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</si>
  <si>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</si>
  <si>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</si>
  <si>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</si>
  <si>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</si>
  <si>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</si>
  <si>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</si>
  <si>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</si>
  <si>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</si>
  <si>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</si>
  <si>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</si>
  <si>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</si>
  <si>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</si>
  <si>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</si>
  <si>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</si>
  <si>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</si>
  <si>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</si>
  <si>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</si>
  <si>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</si>
  <si>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</si>
  <si>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</si>
  <si>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</si>
  <si>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</si>
  <si>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</si>
  <si>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</si>
  <si>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</si>
  <si>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</si>
  <si>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</si>
  <si>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</si>
  <si>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</si>
  <si>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</si>
  <si>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</si>
  <si>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</si>
  <si>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</si>
  <si>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</si>
  <si>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</si>
  <si>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</si>
  <si>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</si>
  <si>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</si>
  <si>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</si>
  <si>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</si>
  <si>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</si>
  <si>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</si>
  <si>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</si>
  <si>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</si>
  <si>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</si>
  <si>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</si>
  <si>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</si>
  <si>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</si>
  <si>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</si>
  <si>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</si>
  <si>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</si>
  <si>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</si>
  <si>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</si>
  <si>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</si>
  <si>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</si>
  <si>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</si>
  <si>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</si>
  <si>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</si>
  <si>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</si>
  <si>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</si>
  <si>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</si>
  <si>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</si>
  <si>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</si>
  <si>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</si>
  <si>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</si>
  <si>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</si>
  <si>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</si>
  <si>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</si>
  <si>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</si>
  <si>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</si>
  <si>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</si>
  <si>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</si>
  <si>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</si>
  <si>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</si>
  <si>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</si>
  <si>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</si>
  <si>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</si>
  <si>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</si>
  <si>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</si>
  <si>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</si>
  <si>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</si>
  <si>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</si>
  <si>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</si>
  <si>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</si>
  <si>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</si>
  <si>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</si>
  <si>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</si>
  <si>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</si>
  <si>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</si>
  <si>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</si>
  <si>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</si>
  <si>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</si>
  <si>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</si>
  <si>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</si>
  <si>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</si>
  <si>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</si>
  <si>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</si>
  <si>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</si>
  <si>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</si>
  <si>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</si>
  <si>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</si>
  <si>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</si>
  <si>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</si>
  <si>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</si>
  <si>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</si>
  <si>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</si>
  <si>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</si>
  <si>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</si>
  <si>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</si>
  <si>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</si>
  <si>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</si>
  <si>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</si>
  <si>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</si>
  <si>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</si>
  <si>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</si>
  <si>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</si>
  <si>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</si>
  <si>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</si>
  <si>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</si>
  <si>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</si>
  <si>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</si>
  <si>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</si>
  <si>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</si>
  <si>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</si>
  <si>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</si>
  <si>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</si>
  <si>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</si>
  <si>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</si>
  <si>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</si>
  <si>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</si>
  <si>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</si>
  <si>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</si>
  <si>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</si>
  <si>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</si>
  <si>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</si>
  <si>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</si>
  <si>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</si>
  <si>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</si>
  <si>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</si>
  <si>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</si>
  <si>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</si>
  <si>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</si>
  <si>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</si>
  <si>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</si>
  <si>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</si>
  <si>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</si>
  <si>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</si>
  <si>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</si>
  <si>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</si>
  <si>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</si>
  <si>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</si>
  <si>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</si>
  <si>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</si>
  <si>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</si>
  <si>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</si>
  <si>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</si>
  <si>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</si>
  <si>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</si>
  <si>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</si>
  <si>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</si>
  <si>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</si>
  <si>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</si>
  <si>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</si>
  <si>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</si>
  <si>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</si>
  <si>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</si>
  <si>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</si>
  <si>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</si>
  <si>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</si>
  <si>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</si>
  <si>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</si>
  <si>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</si>
  <si>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</si>
  <si>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</si>
  <si>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</si>
  <si>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</si>
  <si>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</si>
  <si>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</si>
  <si>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</si>
  <si>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</si>
  <si>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</si>
  <si>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</si>
  <si>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</si>
  <si>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</si>
  <si>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</si>
  <si>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</si>
  <si>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</si>
  <si>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</si>
  <si>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</si>
  <si>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</si>
  <si>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</si>
  <si>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</si>
  <si>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</si>
  <si>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</si>
  <si>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</si>
  <si>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</si>
  <si>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</si>
  <si>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</si>
  <si>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</si>
  <si>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</si>
  <si>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</si>
  <si>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</si>
  <si>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</si>
  <si>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</si>
  <si>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</si>
  <si>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</si>
  <si>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</si>
  <si>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</si>
  <si>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</si>
  <si>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</si>
  <si>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</si>
  <si>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</si>
  <si>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</si>
  <si>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</si>
  <si>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</si>
  <si>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</si>
  <si>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</si>
  <si>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</si>
  <si>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</si>
  <si>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</si>
  <si>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</si>
  <si>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</si>
  <si>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</si>
  <si>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</si>
  <si>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</si>
  <si>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</si>
  <si>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</si>
  <si>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</si>
  <si>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</si>
  <si>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</si>
  <si>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</si>
  <si>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</si>
  <si>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</si>
  <si>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</si>
  <si>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</si>
  <si>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</si>
  <si>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</si>
  <si>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</si>
  <si>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</si>
  <si>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</si>
  <si>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</si>
  <si>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</si>
  <si>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</si>
  <si>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</si>
  <si>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</si>
  <si>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</si>
  <si>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</si>
  <si>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</si>
  <si>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</si>
  <si>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</si>
  <si>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</si>
  <si>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</si>
  <si>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</si>
  <si>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</si>
  <si>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</si>
  <si>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</si>
  <si>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</si>
  <si>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</si>
  <si>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</si>
  <si>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</si>
  <si>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</si>
  <si>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</si>
  <si>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</si>
  <si>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</si>
  <si>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</si>
  <si>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</si>
  <si>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</si>
  <si>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</si>
  <si>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</si>
  <si>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</si>
  <si>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</si>
  <si>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</si>
  <si>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</si>
  <si>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</si>
  <si>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</si>
  <si>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</si>
  <si>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</si>
  <si>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</si>
  <si>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</si>
  <si>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</si>
  <si>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</si>
  <si>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</si>
  <si>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</si>
  <si>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</si>
  <si>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</si>
  <si>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</si>
  <si>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</si>
  <si>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</si>
  <si>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</si>
  <si>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</si>
  <si>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</si>
  <si>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</si>
  <si>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</si>
  <si>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</si>
  <si>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</si>
  <si>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</si>
  <si>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</si>
  <si>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</si>
  <si>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</si>
  <si>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</si>
  <si>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</si>
  <si>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</si>
  <si>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</si>
  <si>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</si>
  <si>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</si>
  <si>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</si>
  <si>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</si>
  <si>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</si>
  <si>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</si>
  <si>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</si>
  <si>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</si>
  <si>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</si>
  <si>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</si>
  <si>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</si>
  <si>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</si>
  <si>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</si>
  <si>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</si>
  <si>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</si>
  <si>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</si>
  <si>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</si>
  <si>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</si>
  <si>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</si>
  <si>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</si>
  <si>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</si>
  <si>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</si>
  <si>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</si>
  <si>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</si>
  <si>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</si>
  <si>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</si>
  <si>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</si>
  <si>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</si>
  <si>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</si>
  <si>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</si>
  <si>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</si>
  <si>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</si>
  <si>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</si>
  <si>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</si>
  <si>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</si>
  <si>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</si>
  <si>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</si>
  <si>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</si>
  <si>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</si>
  <si>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</si>
  <si>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</si>
  <si>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</si>
  <si>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</si>
  <si>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</si>
  <si>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</si>
  <si>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</si>
  <si>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</si>
  <si>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</si>
  <si>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</si>
  <si>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</si>
  <si>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</si>
  <si>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</si>
  <si>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</si>
  <si>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</si>
  <si>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</si>
  <si>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</si>
  <si>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</si>
  <si>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</si>
  <si>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</si>
  <si>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</si>
  <si>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</si>
  <si>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</si>
  <si>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</si>
  <si>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</si>
  <si>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</si>
  <si>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</si>
  <si>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</si>
  <si>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</si>
  <si>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</si>
  <si>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</si>
  <si>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</si>
  <si>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</si>
  <si>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</si>
  <si>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</si>
  <si>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</si>
  <si>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</si>
  <si>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</si>
  <si>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</si>
  <si>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</si>
  <si>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</si>
  <si>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</si>
  <si>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</si>
  <si>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</si>
  <si>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</si>
  <si>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</si>
  <si>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</si>
  <si>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</si>
  <si>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</si>
  <si>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</si>
  <si>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</si>
  <si>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</si>
  <si>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</si>
  <si>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</si>
  <si>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</si>
  <si>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</si>
  <si>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</si>
  <si>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</si>
  <si>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</si>
  <si>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</si>
  <si>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</si>
  <si>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</si>
  <si>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</si>
  <si>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</si>
  <si>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</si>
  <si>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</si>
  <si>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</si>
  <si>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</si>
  <si>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</si>
  <si>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</si>
  <si>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</si>
  <si>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</si>
  <si>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</si>
  <si>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</si>
  <si>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</si>
  <si>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</si>
  <si>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</si>
  <si>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</si>
  <si>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</si>
  <si>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</si>
  <si>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</si>
  <si>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</si>
  <si>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</si>
  <si>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</si>
  <si>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</si>
  <si>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</si>
  <si>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</si>
  <si>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</si>
  <si>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</si>
  <si>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</si>
  <si>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</si>
  <si>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</si>
  <si>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</si>
  <si>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</si>
  <si>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</si>
  <si>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</si>
  <si>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</si>
  <si>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</si>
  <si>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</si>
  <si>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</si>
  <si>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</si>
  <si>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</si>
  <si>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</si>
  <si>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</si>
  <si>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</si>
  <si>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</si>
  <si>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</si>
  <si>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</si>
  <si>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</si>
  <si>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</si>
  <si>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</si>
  <si>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</si>
  <si>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</si>
  <si>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</si>
  <si>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</si>
  <si>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</si>
  <si>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</si>
  <si>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</si>
  <si>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</si>
  <si>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</si>
  <si>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</si>
  <si>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</si>
  <si>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</si>
  <si>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</si>
  <si>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</si>
  <si>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</si>
  <si>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</si>
  <si>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</si>
  <si>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</si>
  <si>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</si>
  <si>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</si>
  <si>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</si>
  <si>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</si>
  <si>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</si>
  <si>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</si>
  <si>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</si>
  <si>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</si>
  <si>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</si>
  <si>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</si>
  <si>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</si>
  <si>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</si>
  <si>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</si>
  <si>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</si>
  <si>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</si>
  <si>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</si>
  <si>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</si>
  <si>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</si>
  <si>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</si>
  <si>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</si>
  <si>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</si>
  <si>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</si>
  <si>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</si>
  <si>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</si>
  <si>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</si>
  <si>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</si>
  <si>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</si>
  <si>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</si>
  <si>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</si>
  <si>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</si>
  <si>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</si>
  <si>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</si>
  <si>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</si>
  <si>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</si>
  <si>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</si>
  <si>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</si>
  <si>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</si>
  <si>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</si>
  <si>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</si>
  <si>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</si>
  <si>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</si>
  <si>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</si>
  <si>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</si>
  <si>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</si>
  <si>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</si>
  <si>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</si>
  <si>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</si>
  <si>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</si>
  <si>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</si>
  <si>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</si>
  <si>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</si>
  <si>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</si>
  <si>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</si>
  <si>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</si>
  <si>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</si>
  <si>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</si>
  <si>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</si>
  <si>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</si>
  <si>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</si>
  <si>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</si>
  <si>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</si>
  <si>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</si>
  <si>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</si>
  <si>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</si>
  <si>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</si>
  <si>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</si>
  <si>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</si>
  <si>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</si>
  <si>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</si>
  <si>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</si>
  <si>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</si>
  <si>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</si>
  <si>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</si>
  <si>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</si>
  <si>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</si>
  <si>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</si>
  <si>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</si>
  <si>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</si>
  <si>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</si>
  <si>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</si>
  <si>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</si>
  <si>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</si>
  <si>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</si>
  <si>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</si>
  <si>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</si>
  <si>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</si>
  <si>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</si>
  <si>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</si>
  <si>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</si>
  <si>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</si>
  <si>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</si>
  <si>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</si>
  <si>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</si>
  <si>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</si>
  <si>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</si>
  <si>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</si>
  <si>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</si>
  <si>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</si>
  <si>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</si>
  <si>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</si>
  <si>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</si>
  <si>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</si>
  <si>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</si>
  <si>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</si>
  <si>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</si>
  <si>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</si>
  <si>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</si>
  <si>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</si>
  <si>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</si>
  <si>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</si>
  <si>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</si>
  <si>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</si>
  <si>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</si>
  <si>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</si>
  <si>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</si>
  <si>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</si>
  <si>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</si>
  <si>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</si>
  <si>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</si>
  <si>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</si>
  <si>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</si>
  <si>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</si>
  <si>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</si>
  <si>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</si>
  <si>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</si>
  <si>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</si>
  <si>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</si>
  <si>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</si>
  <si>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</si>
  <si>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</si>
  <si>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</si>
  <si>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</si>
  <si>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</si>
  <si>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</si>
  <si>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</si>
  <si>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</si>
  <si>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</si>
  <si>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</si>
  <si>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</si>
  <si>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</si>
  <si>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</si>
  <si>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</si>
  <si>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</si>
  <si>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</si>
  <si>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</si>
  <si>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</si>
  <si>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</si>
  <si>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</si>
  <si>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</si>
  <si>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</si>
  <si>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</si>
  <si>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</si>
  <si>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</si>
  <si>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</si>
  <si>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</si>
  <si>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</si>
  <si>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</si>
  <si>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</si>
  <si>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</si>
  <si>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</si>
  <si>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</si>
  <si>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</si>
  <si>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</si>
  <si>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</si>
  <si>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</si>
  <si>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</si>
  <si>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</si>
  <si>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</si>
  <si>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</si>
  <si>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</si>
  <si>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</si>
  <si>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</si>
  <si>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</si>
  <si>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</si>
  <si>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</si>
  <si>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</si>
  <si>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</si>
  <si>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</si>
  <si>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</si>
  <si>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</si>
  <si>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</si>
  <si>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</si>
  <si>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</si>
  <si>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</si>
  <si>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</si>
  <si>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</si>
  <si>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</si>
  <si>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</si>
  <si>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</si>
  <si>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</si>
  <si>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</si>
  <si>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</si>
  <si>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</si>
  <si>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</si>
  <si>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</si>
  <si>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</si>
  <si>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</si>
  <si>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</si>
  <si>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</si>
  <si>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</si>
  <si>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</si>
  <si>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</si>
  <si>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</si>
  <si>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</si>
  <si>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</si>
  <si>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</si>
  <si>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</si>
  <si>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</si>
  <si>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</si>
  <si>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</si>
  <si>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</si>
  <si>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</si>
  <si>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</si>
  <si>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</si>
  <si>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</si>
  <si>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</si>
  <si>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</si>
  <si>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</si>
  <si>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</si>
  <si>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</si>
  <si>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</si>
  <si>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</si>
  <si>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</si>
  <si>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</si>
  <si>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</si>
  <si>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</si>
  <si>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</si>
  <si>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</si>
  <si>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</si>
  <si>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</si>
  <si>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</si>
  <si>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</si>
  <si>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</si>
  <si>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</si>
  <si>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</si>
  <si>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</si>
  <si>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</si>
  <si>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</si>
  <si>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</si>
  <si>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</si>
  <si>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</si>
  <si>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</si>
  <si>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</si>
  <si>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</si>
  <si>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</si>
  <si>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</si>
  <si>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</si>
  <si>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</si>
  <si>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</si>
  <si>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</si>
  <si>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</si>
  <si>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</si>
  <si>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</si>
  <si>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</si>
  <si>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</si>
  <si>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</si>
  <si>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</si>
  <si>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</si>
  <si>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</si>
  <si>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</si>
  <si>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</si>
  <si>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</si>
  <si>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</si>
  <si>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</si>
  <si>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</si>
  <si>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</si>
  <si>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</si>
  <si>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</si>
  <si>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</si>
  <si>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</si>
  <si>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</si>
  <si>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</si>
  <si>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</si>
  <si>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</si>
  <si>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</si>
  <si>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</si>
  <si>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</si>
  <si>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</si>
  <si>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</si>
  <si>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</si>
  <si>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</si>
  <si>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</si>
  <si>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</si>
  <si>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</si>
  <si>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</si>
  <si>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</si>
  <si>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</si>
  <si>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</si>
  <si>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</si>
  <si>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</si>
  <si>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</si>
  <si>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</si>
  <si>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</si>
  <si>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</si>
  <si>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</si>
  <si>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</si>
  <si>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</si>
  <si>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</si>
  <si>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</si>
  <si>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</si>
  <si>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</si>
  <si>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</si>
  <si>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</si>
  <si>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</si>
  <si>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</si>
  <si>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</si>
  <si>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</si>
  <si>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</si>
  <si>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</si>
  <si>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</si>
  <si>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</si>
  <si>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</si>
  <si>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</si>
  <si>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</si>
  <si>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</si>
  <si>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</si>
  <si>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</si>
  <si>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</si>
  <si>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</si>
  <si>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</si>
  <si>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</si>
  <si>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</si>
  <si>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</si>
  <si>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</si>
  <si>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</si>
  <si>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</si>
  <si>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</si>
  <si>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</si>
  <si>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</si>
  <si>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</si>
  <si>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</si>
  <si>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</si>
  <si>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</si>
  <si>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</si>
  <si>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</si>
  <si>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</si>
  <si>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</si>
  <si>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</si>
  <si>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</si>
  <si>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</si>
  <si>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</si>
  <si>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</si>
  <si>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</si>
  <si>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</si>
  <si>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</si>
  <si>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</si>
  <si>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</si>
  <si>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</si>
  <si>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</si>
  <si>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</si>
  <si>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</si>
  <si>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</si>
  <si>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</si>
  <si>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</si>
  <si>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</si>
  <si>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</si>
  <si>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</si>
  <si>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</si>
  <si>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</si>
  <si>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</si>
  <si>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</si>
  <si>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</si>
  <si>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</si>
  <si>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</si>
  <si>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</si>
  <si>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</si>
  <si>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</si>
  <si>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</si>
  <si>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</si>
  <si>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</si>
  <si>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</si>
  <si>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</si>
  <si>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</si>
  <si>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</si>
  <si>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</si>
  <si>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</si>
  <si>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</si>
  <si>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</si>
  <si>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</si>
  <si>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</si>
  <si>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</si>
  <si>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</si>
  <si>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</si>
  <si>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</si>
  <si>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</si>
  <si>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</si>
  <si>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</si>
  <si>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</si>
  <si>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</si>
  <si>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</si>
  <si>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</si>
  <si>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</si>
  <si>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</si>
  <si>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</si>
  <si>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</si>
  <si>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</si>
  <si>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</si>
  <si>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</si>
  <si>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</si>
  <si>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</si>
  <si>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</si>
  <si>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</si>
  <si>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</si>
  <si>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</si>
  <si>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</si>
  <si>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</si>
  <si>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</si>
  <si>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</si>
  <si>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</si>
  <si>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</si>
  <si>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</si>
  <si>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</si>
  <si>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</si>
  <si>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</si>
  <si>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</si>
  <si>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</si>
  <si>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</si>
  <si>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</si>
  <si>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</si>
  <si>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</si>
  <si>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</si>
  <si>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</si>
  <si>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</si>
  <si>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</si>
  <si>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</si>
  <si>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</si>
  <si>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</si>
  <si>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</si>
  <si>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</si>
  <si>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</si>
  <si>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</si>
  <si>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</si>
  <si>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</si>
  <si>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</si>
  <si>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</si>
  <si>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</si>
  <si>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</si>
  <si>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</si>
  <si>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</si>
  <si>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</si>
  <si>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</si>
  <si>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</si>
  <si>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</si>
  <si>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</si>
  <si>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</si>
  <si>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</si>
  <si>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</si>
  <si>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</si>
  <si>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</si>
  <si>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</si>
  <si>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</si>
  <si>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</si>
  <si>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</si>
  <si>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</si>
  <si>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</si>
  <si>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</si>
  <si>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</si>
  <si>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</si>
  <si>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</si>
  <si>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</si>
  <si>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</si>
  <si>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</si>
  <si>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</si>
  <si>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</si>
  <si>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</si>
  <si>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</si>
  <si>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</si>
  <si>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</si>
  <si>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</si>
  <si>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</si>
  <si>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</si>
  <si>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</si>
  <si>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</si>
  <si>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</si>
  <si>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</si>
  <si>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</si>
  <si>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</si>
  <si>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</si>
  <si>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</si>
  <si>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</si>
  <si>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</si>
  <si>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</si>
  <si>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</si>
  <si>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</si>
  <si>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</si>
  <si>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</si>
  <si>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</si>
  <si>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</si>
  <si>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</si>
  <si>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</si>
  <si>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</si>
  <si>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</si>
  <si>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</si>
  <si>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</si>
  <si>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</si>
  <si>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</si>
  <si>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</si>
  <si>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</si>
  <si>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</si>
  <si>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</si>
  <si>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</si>
  <si>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</si>
  <si>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</si>
  <si>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</si>
  <si>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</si>
  <si>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</si>
  <si>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</si>
  <si>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</si>
  <si>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</si>
  <si>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</si>
  <si>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</si>
  <si>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</si>
  <si>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</si>
  <si>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</si>
  <si>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</si>
  <si>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</si>
  <si>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</si>
  <si>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</si>
  <si>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</si>
  <si>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</si>
  <si>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</si>
  <si>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</si>
  <si>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</si>
  <si>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</si>
  <si>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</si>
  <si>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</si>
  <si>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</si>
  <si>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</si>
  <si>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</si>
  <si>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</si>
  <si>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</si>
  <si>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</si>
  <si>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</si>
  <si>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</si>
  <si>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</si>
  <si>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</si>
  <si>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</si>
  <si>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</si>
  <si>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</si>
  <si>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</si>
  <si>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</si>
  <si>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</si>
  <si>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</si>
  <si>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</si>
  <si>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</si>
  <si>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</si>
  <si>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</si>
  <si>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</si>
  <si>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</si>
  <si>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</si>
  <si>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</si>
  <si>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</si>
  <si>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</si>
  <si>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</si>
  <si>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</si>
  <si>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</si>
  <si>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</si>
  <si>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</si>
  <si>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</si>
  <si>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</si>
  <si>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</si>
  <si>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</si>
  <si>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</si>
  <si>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</si>
  <si>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</si>
  <si>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</si>
  <si>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</si>
  <si>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</si>
  <si>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</si>
  <si>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</si>
  <si>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</si>
  <si>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</si>
  <si>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</si>
  <si>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</si>
  <si>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</si>
  <si>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</si>
  <si>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</si>
  <si>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</si>
  <si>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</si>
  <si>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</si>
  <si>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</si>
  <si>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</si>
  <si>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</si>
  <si>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</si>
  <si>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</si>
  <si>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</si>
  <si>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</si>
  <si>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</si>
  <si>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</si>
  <si>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</si>
  <si>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</si>
  <si>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</si>
  <si>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</si>
  <si>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</si>
  <si>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</si>
  <si>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</si>
  <si>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</si>
  <si>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</si>
  <si>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</si>
  <si>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</si>
  <si>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</si>
  <si>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</si>
  <si>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</si>
  <si>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</si>
  <si>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</si>
  <si>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</si>
  <si>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</si>
  <si>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</si>
  <si>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</si>
  <si>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</si>
  <si>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</si>
  <si>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</si>
  <si>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</si>
  <si>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</si>
  <si>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</si>
  <si>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</si>
  <si>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</si>
  <si>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</si>
  <si>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</si>
  <si>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</si>
  <si>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</si>
  <si>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</si>
  <si>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</si>
  <si>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</si>
  <si>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</si>
  <si>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</si>
  <si>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</si>
  <si>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</si>
  <si>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</si>
  <si>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</si>
  <si>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</si>
  <si>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</si>
  <si>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</si>
  <si>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</si>
  <si>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</si>
  <si>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</si>
  <si>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</si>
  <si>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</si>
  <si>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</si>
  <si>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</si>
  <si>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</si>
  <si>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</si>
  <si>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</si>
  <si>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</si>
  <si>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</si>
  <si>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</si>
  <si>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</si>
  <si>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</si>
  <si>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</si>
  <si>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</si>
  <si>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</si>
  <si>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</si>
  <si>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</si>
  <si>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</si>
  <si>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</si>
  <si>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</si>
  <si>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</si>
  <si>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</si>
  <si>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</si>
  <si>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</si>
  <si>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</si>
  <si>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</si>
  <si>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</si>
  <si>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</si>
  <si>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</si>
  <si>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</si>
  <si>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</si>
  <si>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</si>
  <si>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</si>
  <si>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</si>
  <si>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</si>
  <si>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</si>
  <si>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</si>
  <si>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</si>
  <si>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</si>
  <si>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</si>
  <si>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</si>
  <si>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</si>
  <si>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</si>
  <si>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</si>
  <si>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</si>
  <si>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</si>
  <si>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</si>
  <si>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</si>
  <si>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</si>
  <si>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</si>
  <si>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</si>
  <si>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</si>
  <si>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</si>
  <si>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</si>
  <si>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</si>
  <si>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</si>
  <si>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</si>
  <si>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</si>
  <si>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</si>
  <si>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</si>
  <si>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</si>
  <si>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</si>
  <si>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</si>
  <si>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</si>
  <si>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</si>
  <si>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</si>
  <si>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</si>
  <si>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</si>
  <si>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</si>
  <si>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</si>
  <si>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</si>
  <si>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</si>
  <si>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</si>
  <si>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</si>
  <si>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</si>
  <si>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</si>
  <si>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</si>
  <si>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</si>
  <si>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</si>
  <si>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</si>
  <si>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</si>
  <si>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</si>
  <si>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</si>
  <si>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</si>
  <si>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</si>
  <si>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</si>
  <si>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</si>
  <si>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</si>
  <si>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</si>
  <si>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</si>
  <si>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</si>
  <si>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</si>
  <si>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</si>
  <si>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</si>
  <si>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</si>
  <si>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</si>
  <si>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</si>
  <si>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</si>
  <si>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</si>
  <si>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</si>
  <si>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</si>
  <si>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</si>
  <si>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</si>
  <si>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</si>
  <si>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</si>
  <si>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</si>
  <si>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</si>
  <si>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</si>
  <si>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</si>
  <si>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</si>
  <si>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</si>
  <si>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</si>
  <si>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</si>
  <si>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</si>
  <si>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</si>
  <si>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</si>
  <si>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</si>
  <si>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</si>
  <si>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</si>
  <si>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</si>
  <si>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</si>
  <si>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</si>
  <si>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</si>
  <si>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</si>
  <si>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</si>
  <si>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</si>
  <si>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</si>
  <si>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</si>
  <si>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</si>
  <si>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</si>
  <si>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</si>
  <si>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</si>
  <si>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</si>
  <si>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</si>
  <si>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</si>
  <si>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</si>
  <si>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</si>
  <si>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</si>
  <si>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</si>
  <si>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</si>
  <si>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</si>
  <si>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</si>
  <si>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</si>
  <si>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</si>
  <si>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</si>
  <si>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</si>
  <si>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</si>
  <si>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</si>
  <si>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</si>
  <si>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</si>
  <si>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</si>
  <si>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</si>
  <si>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</si>
  <si>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</si>
  <si>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</si>
  <si>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</si>
  <si>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</si>
  <si>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</si>
  <si>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</si>
  <si>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</si>
  <si>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</si>
  <si>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</si>
  <si>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</si>
  <si>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</si>
  <si>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</si>
  <si>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</si>
  <si>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</si>
  <si>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</si>
  <si>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</si>
  <si>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</si>
  <si>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</si>
  <si>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</si>
  <si>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</si>
  <si>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</si>
  <si>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</si>
  <si>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</si>
  <si>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</si>
  <si>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</si>
  <si>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</si>
  <si>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</si>
  <si>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</si>
  <si>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</si>
  <si>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</si>
  <si>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</si>
  <si>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</si>
  <si>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</si>
  <si>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</si>
  <si>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</si>
  <si>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</si>
  <si>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</si>
  <si>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</si>
  <si>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</si>
  <si>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</si>
  <si>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</si>
  <si>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</si>
  <si>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</si>
  <si>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</si>
  <si>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</si>
  <si>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</si>
  <si>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</si>
  <si>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</si>
  <si>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</si>
  <si>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</si>
  <si>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</si>
  <si>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</si>
  <si>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</si>
  <si>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</si>
  <si>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</si>
  <si>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</si>
  <si>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</si>
  <si>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</si>
  <si>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</si>
  <si>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</si>
  <si>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</si>
  <si>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</si>
  <si>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</si>
  <si>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</si>
  <si>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</si>
  <si>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</si>
  <si>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</si>
  <si>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</si>
  <si>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</si>
  <si>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</si>
  <si>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</si>
  <si>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</si>
  <si>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</si>
  <si>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</si>
  <si>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</si>
  <si>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</si>
  <si>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</si>
  <si>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</si>
  <si>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</si>
  <si>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</si>
  <si>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</si>
  <si>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</si>
  <si>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</si>
  <si>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</si>
  <si>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</si>
  <si>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</si>
  <si>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</si>
  <si>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</si>
  <si>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</si>
  <si>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</si>
  <si>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</si>
  <si>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</si>
  <si>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</si>
  <si>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</si>
  <si>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</si>
  <si>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</si>
  <si>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</si>
  <si>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</si>
  <si>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</si>
  <si>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</si>
  <si>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</si>
  <si>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</si>
  <si>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</si>
  <si>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</si>
  <si>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</si>
  <si>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</si>
  <si>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</si>
  <si>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</si>
  <si>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</si>
  <si>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</si>
  <si>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</si>
  <si>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</si>
  <si>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</si>
  <si>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</si>
  <si>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</si>
  <si>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</si>
  <si>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</si>
  <si>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</si>
  <si>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</si>
  <si>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</si>
  <si>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</si>
  <si>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</si>
  <si>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</si>
  <si>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</si>
  <si>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</si>
  <si>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</si>
  <si>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</si>
  <si>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</si>
  <si>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</si>
  <si>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</si>
  <si>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</si>
  <si>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</si>
  <si>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</si>
  <si>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</si>
  <si>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</si>
  <si>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</si>
  <si>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</si>
  <si>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</si>
  <si>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</si>
  <si>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</si>
  <si>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</si>
  <si>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</si>
  <si>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</si>
  <si>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</si>
  <si>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</si>
  <si>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</si>
  <si>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</si>
  <si>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</si>
  <si>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</si>
  <si>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</si>
  <si>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</si>
  <si>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</si>
  <si>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</si>
  <si>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</si>
  <si>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</si>
  <si>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</si>
  <si>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</si>
  <si>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</si>
  <si>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</si>
  <si>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</si>
  <si>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</si>
  <si>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</si>
  <si>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</si>
  <si>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</si>
  <si>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</si>
  <si>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</si>
  <si>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</si>
  <si>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</si>
  <si>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</si>
  <si>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</si>
  <si>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</si>
  <si>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</si>
  <si>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</si>
  <si>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</si>
  <si>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</si>
  <si>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</si>
  <si>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</si>
  <si>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</si>
  <si>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</si>
  <si>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</si>
  <si>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</si>
  <si>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</si>
  <si>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</si>
  <si>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</si>
  <si>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</si>
  <si>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</si>
  <si>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</si>
  <si>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</si>
  <si>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</si>
  <si>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</si>
  <si>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</si>
  <si>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</si>
  <si>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</si>
  <si>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</si>
  <si>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</si>
  <si>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</si>
  <si>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</si>
  <si>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</si>
  <si>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</si>
  <si>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</si>
  <si>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</si>
  <si>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</si>
  <si>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</si>
  <si>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</si>
  <si>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</si>
  <si>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</si>
  <si>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</si>
  <si>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</si>
  <si>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</si>
  <si>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</si>
  <si>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</si>
  <si>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</si>
  <si>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</si>
  <si>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</si>
  <si>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</si>
  <si>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</si>
  <si>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</si>
  <si>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</si>
  <si>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</si>
  <si>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</si>
  <si>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</si>
  <si>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</si>
  <si>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</si>
  <si>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</si>
  <si>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</si>
  <si>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</si>
  <si>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</si>
  <si>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</si>
  <si>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</si>
  <si>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</si>
  <si>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</si>
  <si>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</si>
  <si>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</si>
  <si>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</si>
  <si>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</si>
  <si>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</si>
  <si>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</si>
  <si>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</si>
  <si>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</si>
  <si>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</si>
  <si>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</si>
  <si>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</si>
  <si>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</si>
  <si>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</si>
  <si>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</si>
  <si>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</si>
  <si>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</si>
  <si>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</si>
  <si>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</si>
  <si>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</si>
  <si>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</si>
  <si>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</si>
  <si>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</si>
  <si>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</si>
  <si>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</si>
  <si>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</si>
  <si>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</si>
  <si>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</si>
  <si>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</si>
  <si>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</si>
  <si>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</si>
  <si>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</si>
  <si>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</si>
  <si>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</si>
  <si>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</si>
  <si>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</si>
  <si>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</si>
  <si>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</si>
  <si>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</si>
  <si>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</si>
  <si>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</si>
  <si>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</si>
  <si>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</si>
  <si>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</si>
  <si>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</si>
  <si>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</si>
  <si>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</si>
  <si>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</si>
  <si>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</si>
  <si>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</si>
  <si>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</si>
  <si>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</si>
  <si>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</si>
  <si>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</si>
  <si>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</si>
  <si>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</si>
  <si>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</si>
  <si>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</si>
  <si>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</si>
  <si>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</si>
  <si>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</si>
  <si>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</si>
  <si>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</si>
  <si>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</si>
  <si>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</si>
  <si>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</si>
  <si>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</si>
  <si>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</si>
  <si>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</si>
  <si>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</si>
  <si>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</si>
  <si>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</si>
  <si>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</si>
  <si>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</si>
  <si>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</si>
  <si>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</si>
  <si>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</si>
  <si>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</si>
  <si>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</si>
  <si>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</si>
  <si>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</si>
  <si>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</si>
  <si>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</si>
  <si>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</si>
  <si>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</si>
  <si>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</si>
  <si>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</si>
  <si>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</si>
  <si>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</si>
  <si>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</si>
  <si>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</si>
  <si>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</si>
  <si>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</si>
  <si>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</si>
  <si>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</si>
  <si>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</si>
  <si>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</si>
  <si>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</si>
  <si>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</si>
  <si>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</si>
  <si>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</si>
  <si>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</si>
  <si>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</si>
  <si>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</si>
  <si>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</si>
  <si>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</si>
  <si>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</si>
  <si>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</si>
  <si>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</si>
  <si>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</si>
  <si>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</si>
  <si>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</si>
  <si>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</si>
  <si>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</si>
  <si>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</si>
  <si>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</si>
  <si>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</si>
  <si>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</si>
  <si>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</si>
  <si>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</si>
  <si>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</si>
  <si>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</si>
  <si>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</si>
  <si>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</si>
  <si>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</si>
  <si>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</si>
  <si>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</si>
  <si>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</si>
  <si>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</si>
  <si>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</si>
  <si>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</si>
  <si>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</si>
  <si>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</si>
  <si>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</si>
  <si>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</si>
  <si>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</si>
  <si>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</si>
  <si>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</si>
  <si>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</si>
  <si>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</si>
  <si>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</si>
  <si>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</si>
  <si>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</si>
  <si>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</si>
  <si>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</si>
  <si>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</si>
  <si>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</si>
  <si>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</si>
  <si>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</si>
  <si>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</si>
  <si>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</si>
  <si>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</si>
  <si>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</si>
  <si>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</si>
  <si>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</si>
  <si>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</si>
  <si>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</si>
  <si>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</si>
  <si>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</si>
  <si>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</si>
  <si>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</si>
  <si>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</si>
  <si>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</si>
  <si>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</si>
  <si>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</si>
  <si>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</si>
  <si>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</si>
  <si>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</si>
  <si>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</si>
  <si>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</si>
  <si>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</si>
  <si>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</si>
  <si>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</si>
  <si>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</si>
  <si>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</si>
  <si>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</si>
  <si>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</si>
  <si>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</si>
  <si>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</si>
  <si>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</si>
  <si>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</si>
  <si>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</si>
  <si>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</si>
  <si>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</si>
  <si>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</si>
  <si>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</si>
  <si>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</si>
  <si>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</si>
  <si>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</si>
  <si>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</si>
  <si>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</si>
  <si>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</si>
  <si>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</si>
  <si>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</si>
  <si>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</si>
  <si>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</si>
  <si>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</si>
  <si>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</si>
  <si>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</si>
  <si>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</si>
  <si>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</si>
  <si>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</si>
  <si>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</si>
  <si>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</si>
  <si>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</si>
  <si>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</si>
  <si>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</si>
  <si>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</si>
  <si>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</si>
  <si>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</si>
  <si>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</si>
  <si>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</si>
  <si>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</si>
  <si>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</si>
  <si>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</si>
  <si>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</si>
  <si>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</si>
  <si>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</si>
  <si>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</si>
  <si>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</si>
  <si>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</si>
  <si>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</si>
  <si>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</si>
  <si>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</si>
  <si>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</si>
  <si>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</si>
  <si>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</si>
  <si>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</si>
  <si>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</si>
  <si>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</si>
  <si>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</si>
  <si>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</si>
  <si>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</si>
  <si>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</si>
  <si>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</si>
  <si>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</si>
  <si>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</si>
  <si>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</si>
  <si>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</si>
  <si>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</si>
  <si>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</si>
  <si>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</si>
  <si>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</si>
  <si>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</si>
  <si>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</si>
  <si>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</si>
  <si>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</si>
  <si>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</si>
  <si>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</si>
  <si>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</si>
  <si>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</si>
  <si>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</si>
  <si>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</si>
  <si>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</si>
  <si>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</si>
  <si>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</si>
  <si>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</si>
  <si>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</si>
  <si>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</si>
  <si>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</si>
  <si>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</si>
  <si>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</si>
  <si>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</si>
  <si>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</si>
  <si>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</si>
  <si>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</si>
  <si>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</si>
  <si>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</si>
  <si>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</si>
  <si>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</si>
  <si>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</si>
  <si>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</si>
  <si>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</si>
  <si>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</si>
  <si>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</si>
  <si>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</si>
  <si>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</si>
  <si>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</si>
  <si>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</si>
  <si>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</si>
  <si>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</si>
  <si>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</si>
  <si>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</si>
  <si>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</si>
  <si>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</si>
  <si>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</si>
  <si>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</si>
  <si>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</si>
  <si>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</si>
  <si>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</si>
  <si>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</si>
  <si>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</si>
  <si>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</si>
  <si>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</si>
  <si>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</si>
  <si>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</si>
  <si>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</si>
  <si>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</si>
  <si>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</si>
  <si>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</si>
  <si>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</si>
  <si>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</si>
  <si>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</si>
  <si>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</si>
  <si>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</si>
  <si>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</si>
  <si>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</si>
  <si>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</si>
  <si>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</si>
  <si>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</si>
  <si>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</si>
  <si>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</si>
  <si>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</si>
  <si>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</si>
  <si>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</si>
  <si>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</si>
  <si>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</si>
  <si>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</si>
  <si>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</si>
  <si>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</si>
  <si>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</si>
  <si>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</si>
  <si>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</si>
  <si>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</si>
  <si>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</si>
  <si>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</si>
  <si>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</si>
  <si>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</si>
  <si>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</si>
  <si>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</si>
  <si>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</si>
  <si>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</si>
  <si>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</si>
  <si>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</si>
  <si>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</si>
  <si>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</si>
  <si>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</si>
  <si>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</si>
  <si>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</si>
  <si>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</si>
  <si>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</si>
  <si>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</si>
  <si>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</si>
  <si>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</si>
  <si>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</si>
  <si>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</si>
  <si>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</si>
  <si>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</si>
  <si>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</si>
  <si>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</si>
  <si>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</si>
  <si>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</si>
  <si>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</si>
  <si>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</si>
  <si>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</si>
  <si>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</si>
  <si>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</si>
  <si>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</si>
  <si>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</si>
  <si>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</si>
  <si>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</si>
  <si>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</si>
  <si>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</si>
  <si>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</si>
  <si>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</si>
  <si>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</si>
  <si>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</si>
  <si>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</si>
  <si>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</si>
  <si>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</si>
  <si>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</si>
  <si>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</si>
  <si>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</si>
  <si>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</si>
  <si>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</si>
  <si>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</si>
  <si>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</si>
  <si>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</si>
  <si>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</si>
  <si>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</si>
  <si>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</si>
  <si>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</si>
  <si>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</si>
  <si>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</si>
  <si>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</si>
  <si>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</si>
  <si>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</si>
  <si>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</si>
  <si>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</si>
  <si>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</si>
  <si>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</si>
  <si>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</si>
  <si>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</si>
  <si>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</si>
  <si>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</si>
  <si>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</si>
  <si>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</si>
  <si>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</si>
  <si>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</si>
  <si>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</si>
  <si>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</si>
  <si>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</si>
  <si>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</si>
  <si>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</si>
  <si>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</si>
  <si>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</si>
  <si>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</si>
  <si>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</si>
  <si>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</si>
  <si>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</si>
  <si>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</si>
  <si>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</si>
  <si>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</si>
  <si>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</si>
  <si>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</si>
  <si>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</si>
  <si>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</si>
  <si>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</si>
  <si>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</si>
  <si>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</si>
  <si>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</si>
  <si>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</si>
  <si>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</si>
  <si>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</si>
  <si>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</si>
  <si>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</si>
  <si>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</si>
  <si>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</si>
  <si>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</si>
  <si>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</si>
  <si>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</si>
  <si>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</si>
  <si>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</si>
  <si>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</si>
  <si>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</si>
  <si>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</si>
  <si>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</si>
  <si>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</si>
  <si>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</si>
  <si>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</si>
  <si>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</si>
  <si>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</si>
  <si>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</si>
  <si>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</si>
  <si>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</si>
  <si>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</si>
  <si>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</si>
  <si>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</si>
  <si>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</si>
  <si>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</si>
  <si>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</si>
  <si>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</si>
  <si>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</si>
  <si>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</si>
  <si>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</si>
  <si>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</si>
  <si>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</si>
  <si>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</si>
  <si>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</si>
  <si>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</si>
  <si>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</si>
  <si>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</si>
  <si>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</si>
  <si>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</si>
  <si>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</si>
  <si>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</si>
  <si>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</si>
  <si>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</si>
  <si>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</si>
  <si>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</si>
  <si>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</si>
  <si>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</si>
  <si>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</si>
  <si>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</si>
  <si>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</si>
  <si>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</si>
  <si>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</si>
  <si>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</si>
  <si>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</si>
  <si>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</si>
  <si>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</si>
  <si>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</si>
  <si>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</si>
  <si>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</si>
  <si>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</si>
  <si>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</si>
  <si>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</si>
  <si>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</si>
  <si>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</si>
  <si>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</si>
  <si>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</si>
  <si>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</si>
  <si>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</si>
  <si>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</si>
  <si>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</si>
  <si>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</si>
  <si>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</si>
  <si>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</si>
  <si>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</si>
  <si>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</si>
  <si>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</si>
  <si>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</si>
  <si>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</si>
  <si>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</si>
  <si>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</si>
  <si>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</si>
  <si>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</si>
  <si>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</si>
  <si>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</si>
  <si>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</si>
  <si>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</si>
  <si>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</si>
  <si>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</si>
  <si>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</si>
  <si>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</si>
  <si>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</si>
  <si>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</si>
  <si>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</si>
  <si>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</si>
  <si>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</si>
  <si>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</si>
  <si>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</si>
  <si>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</si>
  <si>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</si>
  <si>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</si>
  <si>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</si>
  <si>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</si>
  <si>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</si>
  <si>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</si>
  <si>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</si>
  <si>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</si>
  <si>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</si>
  <si>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</si>
  <si>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</si>
  <si>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</si>
  <si>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</si>
  <si>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</si>
  <si>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</si>
  <si>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</si>
  <si>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</si>
  <si>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</si>
  <si>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</si>
  <si>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</si>
  <si>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</si>
  <si>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</si>
  <si>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</si>
  <si>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</si>
  <si>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</si>
  <si>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</si>
  <si>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</si>
  <si>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</si>
  <si>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</si>
  <si>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</si>
  <si>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</si>
  <si>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</si>
  <si>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</si>
  <si>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</si>
  <si>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</si>
  <si>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</si>
  <si>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</si>
  <si>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</si>
  <si>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</si>
  <si>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</si>
  <si>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</si>
  <si>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</si>
  <si>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</si>
  <si>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</si>
  <si>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</si>
  <si>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</si>
  <si>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</si>
  <si>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</si>
  <si>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</si>
  <si>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</si>
  <si>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</si>
  <si>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</si>
  <si>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</si>
  <si>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</si>
  <si>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</si>
  <si>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</si>
  <si>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</si>
  <si>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</si>
  <si>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</si>
  <si>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</si>
  <si>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</si>
  <si>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</si>
  <si>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</si>
  <si>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</si>
  <si>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</si>
  <si>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</si>
  <si>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</si>
  <si>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</si>
  <si>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</si>
  <si>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</si>
  <si>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</si>
  <si>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</si>
  <si>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</si>
  <si>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</si>
  <si>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</si>
  <si>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</si>
  <si>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</si>
  <si>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</si>
  <si>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</si>
  <si>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</si>
  <si>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</si>
  <si>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</si>
  <si>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</si>
  <si>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</si>
  <si>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</si>
  <si>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</si>
  <si>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</si>
  <si>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</si>
  <si>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</si>
  <si>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</si>
  <si>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</si>
  <si>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</si>
  <si>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</si>
  <si>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</si>
  <si>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</si>
  <si>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</si>
  <si>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</si>
  <si>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</si>
  <si>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</si>
  <si>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</si>
  <si>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</si>
  <si>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</si>
  <si>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</si>
  <si>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</si>
  <si>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</si>
  <si>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</si>
  <si>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</si>
  <si>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</si>
  <si>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</si>
  <si>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</si>
  <si>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</si>
  <si>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</si>
  <si>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</si>
  <si>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</si>
  <si>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</si>
  <si>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</si>
  <si>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</si>
  <si>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</si>
  <si>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</si>
  <si>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</si>
  <si>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</si>
  <si>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</si>
  <si>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</si>
  <si>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</si>
  <si>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</si>
  <si>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</si>
  <si>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</si>
  <si>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</si>
  <si>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</si>
  <si>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</si>
  <si>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</si>
  <si>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</si>
  <si>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</si>
  <si>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</si>
  <si>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</si>
  <si>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</si>
  <si>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</si>
  <si>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</si>
  <si>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</si>
  <si>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</si>
  <si>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</si>
  <si>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</si>
  <si>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</si>
  <si>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</si>
  <si>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</si>
  <si>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</si>
  <si>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</si>
  <si>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</si>
  <si>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</si>
  <si>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</si>
  <si>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</si>
  <si>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</si>
  <si>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</si>
  <si>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</si>
  <si>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</si>
  <si>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</si>
  <si>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</si>
  <si>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</si>
  <si>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</si>
  <si>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</si>
  <si>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</si>
  <si>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</si>
  <si>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</si>
  <si>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</si>
  <si>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</si>
  <si>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</si>
  <si>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</si>
  <si>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</si>
  <si>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</si>
  <si>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</si>
  <si>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</si>
  <si>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</si>
  <si>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</si>
  <si>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</si>
  <si>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</si>
  <si>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</si>
  <si>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</si>
  <si>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</si>
  <si>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</si>
  <si>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</si>
  <si>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</si>
  <si>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</si>
  <si>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</si>
  <si>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</si>
  <si>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</si>
  <si>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</si>
  <si>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</si>
  <si>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</si>
  <si>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</si>
  <si>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</si>
  <si>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</si>
  <si>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</si>
  <si>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</si>
  <si>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</si>
  <si>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</si>
  <si>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</si>
  <si>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</si>
  <si>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</si>
  <si>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</si>
  <si>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</si>
  <si>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</si>
  <si>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</si>
  <si>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</si>
  <si>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</si>
  <si>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</si>
  <si>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</si>
  <si>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</si>
  <si>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</si>
  <si>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</si>
  <si>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</si>
  <si>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</si>
  <si>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</si>
  <si>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</si>
  <si>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</si>
  <si>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</si>
  <si>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</si>
  <si>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</si>
  <si>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</si>
  <si>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</si>
  <si>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</si>
  <si>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</si>
  <si>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</si>
  <si>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</si>
  <si>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</si>
  <si>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</si>
  <si>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</si>
  <si>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</si>
  <si>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</si>
  <si>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</si>
  <si>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</si>
  <si>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</si>
  <si>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</si>
  <si>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</si>
  <si>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</si>
  <si>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</si>
  <si>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</si>
  <si>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</si>
  <si>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</si>
  <si>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</si>
  <si>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</si>
  <si>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</si>
  <si>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</si>
  <si>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</si>
  <si>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</si>
  <si>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</si>
  <si>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</si>
  <si>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</si>
  <si>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</si>
  <si>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</si>
  <si>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</si>
  <si>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</si>
  <si>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</si>
  <si>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</si>
  <si>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</si>
  <si>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</si>
  <si>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</si>
  <si>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</si>
  <si>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</si>
  <si>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</si>
  <si>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</si>
  <si>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</si>
  <si>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</si>
  <si>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</si>
  <si>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</si>
  <si>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</si>
  <si>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</si>
  <si>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</si>
  <si>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</si>
  <si>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</si>
  <si>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</si>
  <si>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</si>
  <si>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</si>
  <si>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</si>
  <si>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</si>
  <si>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</si>
  <si>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</si>
  <si>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</si>
  <si>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</si>
  <si>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</si>
  <si>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</si>
  <si>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</si>
  <si>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</si>
  <si>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</si>
  <si>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</si>
  <si>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</si>
  <si>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</si>
  <si>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</si>
  <si>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</si>
  <si>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</si>
  <si>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</si>
  <si>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</si>
  <si>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</si>
  <si>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</si>
  <si>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</si>
  <si>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</si>
  <si>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</si>
  <si>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</si>
  <si>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</si>
  <si>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</si>
  <si>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</si>
  <si>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</si>
  <si>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</si>
  <si>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</si>
  <si>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</si>
  <si>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</si>
  <si>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</si>
  <si>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</si>
  <si>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</si>
  <si>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</si>
  <si>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</si>
  <si>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</si>
  <si>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</si>
  <si>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</si>
  <si>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</si>
  <si>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</si>
  <si>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</si>
  <si>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</si>
  <si>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</si>
  <si>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</si>
  <si>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</si>
  <si>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</si>
  <si>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</si>
  <si>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</si>
  <si>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</si>
  <si>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</si>
  <si>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</si>
  <si>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</si>
  <si>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</si>
  <si>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</si>
  <si>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</si>
  <si>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</si>
  <si>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</si>
  <si>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</si>
  <si>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</si>
  <si>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</si>
  <si>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</si>
  <si>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</si>
  <si>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</si>
  <si>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</si>
  <si>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</si>
  <si>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</si>
  <si>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</si>
  <si>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</si>
  <si>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</si>
  <si>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</si>
  <si>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</si>
  <si>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</si>
  <si>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</si>
  <si>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</si>
  <si>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</si>
  <si>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</si>
  <si>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</si>
  <si>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</si>
  <si>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</si>
  <si>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</si>
  <si>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</si>
  <si>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</si>
  <si>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</si>
  <si>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</si>
  <si>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</si>
  <si>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</si>
  <si>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</si>
  <si>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</si>
  <si>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</si>
  <si>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</si>
  <si>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</si>
  <si>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</si>
  <si>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</si>
  <si>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</si>
  <si>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</si>
  <si>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</si>
  <si>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</si>
  <si>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</si>
  <si>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</si>
  <si>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</si>
  <si>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</si>
  <si>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</si>
  <si>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</si>
  <si>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</si>
  <si>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</si>
  <si>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</si>
  <si>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</si>
  <si>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</si>
  <si>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</si>
  <si>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</si>
  <si>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</si>
  <si>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</si>
  <si>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</si>
  <si>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</si>
  <si>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</si>
  <si>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</si>
  <si>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</si>
  <si>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</si>
  <si>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</si>
  <si>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</si>
  <si>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</si>
  <si>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</si>
  <si>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</si>
  <si>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</si>
  <si>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</si>
  <si>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</si>
  <si>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</si>
  <si>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</si>
  <si>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</si>
  <si>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</si>
  <si>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</si>
  <si>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</si>
  <si>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</si>
  <si>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</si>
  <si>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</si>
  <si>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</si>
  <si>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</si>
  <si>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</si>
  <si>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</si>
  <si>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</si>
  <si>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</si>
  <si>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</si>
  <si>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</si>
  <si>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</si>
  <si>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</si>
  <si>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</si>
  <si>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</si>
  <si>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</si>
  <si>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</si>
  <si>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</si>
  <si>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</si>
  <si>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</si>
  <si>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</si>
  <si>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</si>
  <si>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</si>
  <si>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</si>
  <si>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</si>
  <si>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</si>
  <si>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</si>
  <si>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</si>
  <si>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</si>
  <si>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</si>
  <si>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</si>
  <si>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</si>
  <si>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</si>
  <si>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</si>
  <si>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</si>
  <si>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</si>
  <si>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</si>
  <si>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</si>
  <si>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</si>
  <si>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</si>
  <si>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</si>
  <si>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</si>
  <si>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</si>
  <si>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</si>
  <si>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</si>
  <si>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</si>
  <si>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</si>
  <si>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</si>
  <si>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</si>
  <si>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</si>
  <si>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</si>
  <si>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</si>
  <si>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</si>
  <si>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</si>
  <si>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</si>
  <si>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</si>
  <si>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</si>
  <si>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</si>
  <si>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</si>
  <si>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</si>
  <si>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</si>
  <si>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</si>
  <si>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</si>
  <si>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</si>
  <si>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</si>
  <si>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</si>
  <si>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</si>
  <si>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</si>
  <si>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</si>
  <si>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</si>
  <si>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</si>
  <si>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</si>
  <si>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</si>
  <si>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</si>
  <si>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</si>
  <si>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</si>
  <si>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</si>
  <si>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</si>
  <si>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</si>
  <si>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</si>
  <si>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</si>
  <si>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</si>
  <si>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</si>
  <si>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</si>
  <si>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</si>
  <si>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</si>
  <si>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</si>
  <si>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</si>
  <si>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</si>
  <si>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</si>
  <si>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</si>
  <si>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</si>
  <si>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</si>
  <si>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</si>
  <si>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</si>
  <si>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</si>
  <si>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</si>
  <si>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</si>
  <si>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</si>
  <si>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</si>
  <si>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</si>
  <si>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</si>
  <si>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</si>
  <si>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</si>
  <si>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</si>
  <si>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</si>
  <si>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</si>
  <si>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</si>
  <si>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</si>
  <si>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</si>
  <si>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</si>
  <si>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</si>
  <si>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</si>
  <si>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</si>
  <si>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</si>
  <si>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</si>
  <si>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</si>
  <si>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</si>
  <si>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</si>
  <si>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</si>
  <si>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</si>
  <si>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</si>
  <si>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</si>
  <si>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</si>
  <si>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</si>
  <si>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</si>
  <si>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</si>
  <si>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</si>
  <si>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</si>
  <si>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</si>
  <si>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</si>
  <si>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</si>
  <si>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</si>
  <si>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</si>
  <si>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</si>
  <si>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</si>
  <si>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</si>
  <si>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</si>
  <si>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</si>
  <si>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</si>
  <si>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</si>
  <si>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</si>
  <si>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</si>
  <si>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</si>
  <si>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</si>
  <si>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</si>
  <si>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</si>
  <si>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</si>
  <si>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</si>
  <si>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</si>
  <si>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</si>
  <si>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</si>
  <si>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</si>
  <si>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</si>
  <si>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</si>
  <si>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</si>
  <si>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</si>
  <si>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</si>
  <si>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</si>
  <si>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</si>
  <si>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</si>
  <si>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</si>
  <si>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</si>
  <si>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</si>
  <si>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</si>
  <si>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</si>
  <si>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</si>
  <si>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</si>
  <si>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</si>
  <si>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</si>
  <si>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</si>
  <si>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</si>
  <si>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</si>
  <si>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</si>
  <si>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</si>
  <si>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</si>
  <si>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</si>
  <si>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</si>
  <si>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</si>
  <si>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</si>
  <si>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</si>
  <si>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</si>
  <si>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</si>
  <si>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</si>
  <si>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</si>
  <si>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</si>
  <si>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</si>
  <si>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</si>
  <si>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</si>
  <si>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</si>
  <si>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</si>
  <si>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</si>
  <si>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</si>
  <si>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</si>
  <si>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</si>
  <si>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</si>
  <si>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</si>
  <si>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</si>
  <si>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</si>
  <si>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</si>
  <si>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</si>
  <si>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</si>
  <si>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</si>
  <si>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</si>
  <si>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</si>
  <si>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</si>
  <si>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</si>
  <si>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</si>
  <si>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</si>
  <si>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</si>
  <si>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</si>
  <si>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</si>
  <si>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</si>
  <si>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</si>
  <si>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</si>
  <si>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</si>
  <si>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</si>
  <si>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</si>
  <si>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</si>
  <si>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</si>
  <si>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</si>
  <si>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</si>
  <si>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</si>
  <si>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</si>
  <si>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</si>
  <si>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</si>
  <si>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</si>
  <si>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</si>
  <si>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</si>
  <si>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</si>
  <si>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</si>
  <si>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</si>
  <si>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</si>
  <si>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</si>
  <si>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</si>
  <si>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</si>
  <si>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</si>
  <si>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</si>
  <si>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</si>
  <si>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</si>
  <si>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</si>
  <si>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</si>
  <si>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</si>
  <si>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</si>
  <si>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</si>
  <si>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</si>
  <si>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</si>
  <si>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</si>
  <si>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</si>
  <si>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</si>
  <si>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</si>
  <si>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</si>
  <si>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</si>
  <si>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</si>
  <si>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</si>
  <si>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</si>
  <si>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</si>
  <si>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</si>
  <si>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</si>
  <si>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</si>
  <si>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</si>
  <si>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</si>
  <si>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</si>
  <si>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</si>
  <si>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</si>
  <si>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</si>
  <si>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</si>
  <si>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</si>
  <si>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</si>
  <si>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</si>
  <si>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</si>
  <si>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</si>
  <si>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</si>
  <si>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</si>
  <si>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</si>
  <si>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</si>
  <si>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</si>
  <si>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</si>
  <si>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</si>
  <si>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</si>
  <si>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</si>
  <si>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</si>
  <si>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</si>
  <si>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</si>
  <si>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</si>
  <si>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</si>
  <si>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</si>
  <si>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</si>
  <si>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</si>
  <si>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</si>
  <si>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</si>
  <si>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</si>
  <si>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</si>
  <si>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</si>
  <si>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</si>
  <si>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</si>
  <si>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</si>
  <si>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</si>
  <si>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</si>
  <si>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</si>
  <si>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</si>
  <si>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</si>
  <si>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</si>
  <si>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</si>
  <si>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</si>
  <si>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</si>
  <si>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</si>
  <si>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</si>
  <si>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</si>
  <si>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</si>
  <si>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</si>
  <si>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</si>
  <si>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</si>
  <si>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</si>
  <si>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</si>
  <si>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</si>
  <si>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</si>
  <si>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</si>
  <si>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</si>
  <si>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</si>
  <si>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</si>
  <si>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</si>
  <si>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</si>
  <si>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</si>
  <si>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</si>
  <si>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</si>
  <si>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</si>
  <si>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</si>
  <si>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</si>
  <si>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</si>
  <si>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</si>
  <si>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</si>
  <si>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</si>
  <si>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</si>
  <si>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</si>
  <si>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</si>
  <si>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</si>
  <si>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</si>
  <si>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</si>
  <si>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</si>
  <si>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</si>
  <si>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</si>
  <si>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</si>
  <si>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</si>
  <si>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</si>
  <si>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</si>
  <si>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</si>
  <si>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</si>
  <si>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</si>
  <si>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</si>
  <si>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</si>
  <si>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</si>
  <si>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</si>
  <si>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</si>
  <si>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</si>
  <si>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</si>
  <si>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</si>
  <si>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</si>
  <si>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</si>
  <si>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</si>
  <si>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</si>
  <si>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</si>
  <si>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</si>
  <si>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</si>
  <si>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</si>
  <si>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</si>
  <si>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</si>
  <si>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</si>
  <si>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</si>
  <si>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</si>
  <si>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</si>
  <si>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</si>
  <si>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</si>
  <si>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</si>
  <si>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</si>
  <si>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</si>
  <si>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</si>
  <si>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</si>
  <si>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</si>
  <si>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</si>
  <si>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</si>
  <si>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</si>
  <si>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</si>
  <si>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</si>
  <si>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</si>
  <si>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</si>
  <si>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</si>
  <si>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</si>
  <si>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</si>
  <si>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</si>
  <si>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</si>
  <si>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</si>
  <si>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</si>
  <si>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</si>
  <si>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</si>
  <si>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</si>
  <si>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</si>
  <si>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</si>
  <si>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</si>
  <si>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</si>
  <si>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</si>
  <si>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</si>
  <si>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</si>
  <si>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</si>
  <si>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</si>
  <si>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</si>
  <si>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</si>
  <si>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</si>
  <si>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</si>
  <si>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</si>
  <si>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</si>
  <si>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</si>
  <si>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</si>
  <si>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</si>
  <si>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</si>
  <si>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</si>
  <si>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</si>
  <si>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</si>
  <si>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</si>
  <si>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</si>
  <si>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</si>
  <si>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</si>
  <si>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</si>
  <si>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</si>
  <si>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</si>
  <si>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</si>
  <si>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</si>
  <si>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</si>
  <si>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</si>
  <si>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</si>
  <si>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</si>
  <si>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</si>
  <si>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</si>
  <si>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</si>
  <si>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</si>
  <si>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</si>
  <si>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</si>
  <si>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</si>
  <si>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</si>
  <si>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</si>
  <si>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</si>
  <si>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</si>
  <si>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</si>
  <si>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</si>
  <si>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</si>
  <si>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</si>
  <si>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</si>
  <si>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</si>
  <si>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</si>
  <si>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</si>
  <si>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</si>
  <si>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</si>
  <si>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</si>
  <si>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</si>
  <si>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</si>
  <si>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</si>
  <si>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</si>
  <si>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</si>
  <si>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</si>
  <si>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</si>
  <si>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</si>
  <si>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</si>
  <si>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</si>
  <si>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</si>
  <si>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</si>
  <si>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</si>
  <si>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</si>
  <si>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</si>
  <si>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</si>
  <si>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</si>
  <si>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</si>
  <si>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</si>
  <si>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</si>
  <si>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</si>
  <si>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</si>
  <si>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</si>
  <si>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</si>
  <si>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</si>
  <si>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</si>
  <si>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</si>
  <si>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</si>
  <si>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</si>
  <si>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</si>
  <si>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</si>
  <si>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</si>
  <si>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</si>
  <si>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</si>
  <si>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</si>
  <si>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</si>
  <si>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</si>
  <si>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</si>
  <si>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</si>
  <si>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</si>
  <si>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</si>
  <si>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</si>
  <si>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</si>
  <si>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</si>
  <si>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</si>
  <si>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</si>
  <si>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</si>
  <si>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</si>
  <si>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</si>
  <si>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</si>
  <si>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</si>
  <si>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</si>
  <si>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</si>
  <si>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</si>
  <si>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</si>
  <si>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</si>
  <si>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</si>
  <si>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</si>
  <si>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</si>
  <si>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</si>
  <si>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</si>
  <si>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</si>
  <si>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</si>
  <si>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</si>
  <si>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</si>
  <si>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</si>
  <si>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</si>
  <si>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</si>
  <si>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</si>
  <si>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</si>
  <si>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</si>
  <si>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</si>
  <si>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</si>
  <si>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</si>
  <si>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</si>
  <si>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</si>
  <si>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</si>
  <si>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</si>
  <si>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</si>
  <si>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</si>
  <si>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</si>
  <si>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</si>
  <si>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</si>
  <si>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</si>
  <si>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</si>
  <si>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</si>
  <si>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</si>
  <si>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</si>
  <si>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</si>
  <si>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</si>
  <si>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</si>
  <si>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</si>
  <si>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</si>
  <si>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</si>
  <si>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</si>
  <si>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</si>
  <si>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</si>
  <si>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</si>
  <si>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</si>
  <si>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</si>
  <si>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</si>
  <si>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</si>
  <si>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</si>
  <si>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</si>
  <si>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</si>
  <si>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</si>
  <si>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</si>
  <si>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</si>
  <si>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</si>
  <si>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</si>
  <si>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</si>
  <si>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</si>
  <si>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</si>
  <si>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</si>
  <si>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</si>
  <si>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</si>
  <si>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</si>
  <si>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</si>
  <si>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</si>
  <si>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</si>
  <si>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</si>
  <si>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</si>
  <si>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</si>
  <si>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</si>
  <si>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</si>
  <si>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</si>
  <si>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</si>
  <si>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</si>
  <si>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</si>
  <si>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</si>
  <si>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</si>
  <si>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</si>
  <si>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</si>
  <si>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</si>
  <si>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</si>
  <si>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</si>
  <si>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</si>
  <si>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</si>
  <si>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</si>
  <si>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</si>
  <si>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</si>
  <si>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</si>
  <si>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</si>
  <si>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</si>
  <si>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</si>
  <si>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</si>
  <si>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</si>
  <si>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</si>
  <si>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</si>
  <si>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</si>
  <si>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</si>
  <si>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</si>
  <si>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</si>
  <si>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</si>
  <si>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</si>
  <si>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</si>
  <si>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</si>
  <si>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</si>
  <si>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</si>
  <si>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</si>
  <si>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</si>
  <si>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</si>
  <si>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</si>
  <si>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</si>
  <si>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</si>
  <si>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</si>
  <si>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</si>
  <si>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</si>
  <si>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</si>
  <si>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</si>
  <si>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</si>
  <si>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</si>
  <si>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</si>
  <si>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</si>
  <si>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</si>
  <si>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</si>
  <si>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</si>
  <si>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</si>
  <si>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</si>
  <si>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</si>
  <si>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</si>
  <si>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</si>
  <si>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</si>
  <si>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</si>
  <si>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</si>
  <si>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</si>
  <si>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</si>
  <si>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</si>
  <si>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</si>
  <si>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</si>
  <si>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</si>
  <si>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</si>
  <si>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</si>
  <si>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</si>
  <si>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</si>
  <si>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</si>
  <si>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</si>
  <si>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</si>
  <si>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</si>
  <si>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</si>
  <si>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</si>
  <si>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</si>
  <si>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</si>
  <si>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</si>
  <si>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</si>
  <si>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</si>
  <si>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</si>
  <si>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</si>
  <si>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</si>
  <si>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</si>
  <si>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</si>
  <si>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</si>
  <si>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</si>
  <si>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</si>
  <si>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</si>
  <si>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</si>
  <si>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</si>
  <si>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</si>
  <si>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</si>
  <si>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</si>
  <si>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</si>
  <si>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</si>
  <si>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</si>
  <si>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</si>
  <si>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</si>
  <si>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</si>
  <si>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</si>
  <si>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</si>
  <si>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</si>
  <si>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</si>
  <si>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</si>
  <si>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</si>
  <si>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</si>
  <si>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</si>
  <si>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</si>
  <si>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</si>
  <si>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</si>
  <si>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</si>
  <si>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</si>
  <si>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</si>
  <si>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</si>
  <si>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</si>
  <si>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</si>
  <si>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</si>
  <si>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</si>
  <si>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</si>
  <si>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</si>
  <si>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</si>
  <si>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</si>
  <si>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</si>
  <si>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</si>
  <si>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</si>
  <si>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</si>
  <si>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</si>
  <si>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</si>
  <si>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</si>
  <si>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</si>
  <si>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</si>
  <si>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</si>
  <si>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</si>
  <si>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</si>
  <si>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</si>
  <si>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</si>
  <si>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</si>
  <si>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</si>
  <si>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</si>
  <si>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</si>
  <si>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</si>
  <si>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</si>
  <si>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</si>
  <si>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</si>
  <si>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</si>
  <si>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</si>
  <si>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</si>
  <si>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</si>
  <si>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</si>
  <si>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</si>
  <si>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</si>
  <si>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</si>
  <si>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</si>
  <si>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</si>
  <si>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</si>
  <si>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</si>
  <si>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</si>
  <si>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</si>
  <si>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</si>
  <si>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</si>
  <si>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</si>
  <si>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</si>
  <si>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</si>
  <si>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</si>
  <si>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</si>
  <si>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</si>
  <si>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</si>
  <si>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</si>
  <si>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</si>
  <si>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</si>
  <si>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</si>
  <si>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</si>
  <si>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</si>
  <si>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</si>
  <si>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</si>
  <si>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</si>
  <si>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</si>
  <si>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</si>
  <si>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</si>
  <si>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</si>
  <si>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</si>
  <si>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</si>
  <si>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</si>
  <si>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</si>
  <si>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</si>
  <si>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</si>
  <si>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</si>
  <si>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</si>
  <si>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</si>
  <si>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</si>
  <si>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</si>
  <si>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</si>
  <si>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</si>
  <si>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</si>
  <si>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</si>
  <si>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</si>
  <si>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</si>
  <si>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</si>
  <si>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</si>
  <si>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</si>
  <si>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</si>
  <si>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</si>
  <si>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</si>
  <si>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</si>
  <si>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</si>
  <si>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</si>
  <si>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</si>
  <si>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</si>
  <si>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</si>
  <si>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</si>
  <si>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</si>
  <si>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</si>
  <si>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</si>
  <si>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</si>
  <si>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</si>
  <si>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</si>
  <si>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</si>
  <si>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</si>
  <si>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</si>
  <si>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</si>
  <si>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</si>
  <si>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</si>
  <si>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</si>
  <si>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</si>
  <si>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</si>
  <si>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</si>
  <si>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</si>
  <si>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</si>
  <si>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</si>
  <si>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</si>
  <si>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</si>
  <si>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</si>
  <si>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</si>
  <si>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</si>
  <si>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</si>
  <si>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</si>
  <si>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</si>
  <si>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</si>
  <si>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</si>
  <si>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</si>
  <si>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</si>
  <si>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</si>
  <si>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</si>
  <si>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</si>
  <si>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</si>
  <si>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</si>
  <si>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</si>
  <si>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</si>
  <si>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</si>
  <si>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</si>
  <si>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</si>
  <si>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</si>
  <si>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</si>
  <si>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</si>
  <si>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</si>
  <si>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</si>
  <si>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</si>
  <si>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</si>
  <si>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</si>
  <si>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</si>
  <si>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</si>
  <si>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</si>
  <si>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</si>
  <si>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</si>
  <si>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</si>
  <si>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</si>
  <si>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</si>
  <si>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</si>
  <si>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</si>
  <si>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</si>
  <si>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</si>
  <si>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</si>
  <si>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</si>
  <si>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</si>
  <si>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</si>
  <si>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</si>
  <si>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</si>
  <si>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</si>
  <si>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</si>
  <si>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</si>
  <si>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</si>
  <si>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</si>
  <si>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</si>
  <si>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</si>
  <si>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</si>
  <si>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</si>
  <si>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</si>
  <si>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</si>
  <si>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</si>
  <si>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</si>
  <si>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</si>
  <si>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</si>
  <si>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</si>
  <si>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</si>
  <si>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</si>
  <si>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</si>
  <si>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</si>
  <si>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</si>
  <si>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</si>
  <si>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</si>
  <si>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</si>
  <si>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</si>
  <si>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</si>
  <si>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</si>
  <si>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</si>
  <si>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</si>
  <si>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</si>
  <si>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</si>
  <si>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</si>
  <si>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</si>
  <si>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</si>
  <si>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</si>
  <si>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</si>
  <si>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</si>
  <si>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</si>
  <si>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</si>
  <si>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</si>
  <si>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</si>
  <si>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</si>
  <si>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</si>
  <si>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</si>
  <si>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</si>
  <si>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</si>
  <si>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</si>
  <si>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</si>
  <si>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</si>
  <si>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</si>
  <si>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</si>
  <si>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</si>
  <si>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</si>
  <si>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</si>
  <si>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</si>
  <si>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</si>
  <si>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</si>
  <si>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</si>
  <si>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</si>
  <si>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</si>
  <si>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</si>
  <si>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</si>
  <si>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</si>
  <si>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</si>
  <si>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</si>
  <si>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</si>
  <si>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</si>
  <si>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</si>
  <si>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</si>
  <si>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</si>
  <si>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</si>
  <si>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</si>
  <si>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</si>
  <si>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</si>
  <si>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</si>
  <si>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</si>
  <si>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</si>
  <si>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</si>
  <si>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</si>
  <si>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</si>
  <si>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</si>
  <si>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</si>
  <si>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</si>
  <si>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</si>
  <si>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</si>
  <si>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</si>
  <si>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</si>
  <si>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</si>
  <si>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</si>
  <si>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</si>
  <si>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</si>
  <si>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</si>
  <si>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</si>
  <si>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</si>
  <si>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</si>
  <si>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</si>
  <si>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</si>
  <si>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</si>
  <si>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</si>
  <si>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</si>
  <si>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</si>
  <si>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</si>
  <si>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</si>
  <si>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</si>
  <si>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</si>
  <si>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</si>
  <si>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</si>
  <si>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</si>
  <si>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</si>
  <si>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</si>
  <si>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</si>
  <si>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</si>
  <si>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</si>
  <si>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</si>
  <si>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</si>
  <si>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</si>
  <si>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</si>
  <si>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</si>
  <si>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</si>
  <si>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</si>
  <si>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</si>
  <si>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</si>
  <si>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</si>
  <si>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</si>
  <si>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</si>
  <si>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</si>
  <si>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</si>
  <si>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</si>
  <si>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</si>
  <si>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</si>
  <si>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</si>
  <si>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</si>
  <si>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</si>
  <si>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</si>
  <si>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</si>
  <si>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</si>
  <si>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</si>
  <si>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</si>
  <si>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</si>
  <si>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</si>
  <si>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</si>
  <si>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</si>
  <si>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</si>
  <si>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</si>
  <si>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</si>
  <si>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</si>
  <si>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</si>
  <si>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</si>
  <si>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</si>
  <si>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</si>
  <si>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</si>
  <si>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</si>
  <si>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</si>
  <si>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</si>
  <si>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</si>
  <si>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</si>
  <si>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</si>
  <si>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</si>
  <si>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</si>
  <si>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</si>
  <si>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</si>
  <si>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</si>
  <si>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</si>
  <si>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</si>
  <si>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</si>
  <si>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</si>
  <si>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</si>
  <si>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</si>
  <si>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</si>
  <si>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</si>
  <si>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</si>
  <si>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</si>
  <si>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</si>
  <si>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</si>
  <si>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</si>
  <si>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</si>
  <si>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</si>
  <si>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</si>
  <si>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</si>
  <si>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</si>
  <si>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</si>
  <si>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</si>
  <si>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</si>
  <si>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</si>
  <si>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</si>
  <si>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</si>
  <si>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</si>
  <si>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</si>
  <si>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</si>
  <si>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</si>
  <si>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</si>
  <si>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</si>
  <si>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</si>
  <si>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</si>
  <si>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</si>
  <si>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</si>
  <si>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</si>
  <si>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</si>
  <si>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</si>
  <si>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</si>
  <si>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</si>
  <si>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</si>
  <si>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</si>
  <si>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</si>
  <si>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</si>
  <si>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</si>
  <si>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</si>
  <si>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</si>
  <si>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</si>
  <si>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</si>
  <si>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</si>
  <si>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</si>
  <si>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</si>
  <si>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</si>
  <si>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</si>
  <si>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</si>
  <si>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</si>
  <si>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</si>
  <si>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</si>
  <si>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</si>
  <si>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</si>
  <si>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</si>
  <si>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</si>
  <si>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</si>
  <si>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</si>
  <si>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</si>
  <si>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</si>
  <si>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</si>
  <si>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</si>
  <si>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</si>
  <si>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</si>
  <si>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</si>
  <si>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</si>
  <si>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</si>
  <si>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</si>
  <si>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</si>
  <si>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</si>
  <si>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</si>
  <si>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</si>
  <si>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</si>
  <si>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</si>
  <si>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</si>
  <si>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</si>
  <si>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</si>
  <si>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</si>
  <si>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</si>
  <si>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</si>
  <si>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</si>
  <si>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</si>
  <si>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</si>
  <si>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</si>
  <si>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</si>
  <si>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</si>
  <si>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</si>
  <si>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</si>
  <si>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</si>
  <si>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</si>
  <si>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</si>
  <si>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</si>
  <si>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</si>
  <si>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</si>
  <si>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</si>
  <si>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</si>
  <si>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</si>
  <si>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</si>
  <si>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</si>
  <si>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</si>
  <si>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</si>
  <si>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</si>
  <si>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</si>
  <si>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</si>
  <si>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</si>
  <si>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</si>
  <si>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</si>
  <si>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</si>
  <si>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</si>
  <si>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</si>
  <si>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</si>
  <si>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</si>
  <si>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</si>
  <si>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</si>
  <si>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</si>
  <si>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</si>
  <si>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</si>
  <si>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</si>
  <si>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</si>
  <si>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</si>
  <si>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</si>
  <si>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</si>
  <si>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</si>
  <si>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</si>
  <si>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</si>
  <si>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</si>
  <si>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</si>
  <si>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</si>
  <si>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</si>
  <si>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</si>
  <si>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</si>
  <si>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</si>
  <si>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</si>
  <si>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</si>
  <si>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</si>
  <si>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</si>
  <si>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</si>
  <si>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</si>
  <si>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</si>
  <si>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</si>
  <si>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</si>
  <si>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</si>
  <si>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</si>
  <si>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</si>
  <si>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</si>
  <si>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</si>
  <si>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</si>
  <si>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</si>
  <si>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</si>
  <si>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</si>
  <si>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</si>
  <si>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</si>
  <si>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</si>
  <si>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</si>
  <si>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</si>
  <si>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</si>
  <si>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</si>
  <si>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</si>
  <si>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</si>
  <si>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</si>
  <si>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</si>
  <si>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</si>
  <si>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</si>
  <si>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</si>
  <si>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</si>
  <si>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</si>
  <si>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</si>
  <si>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</si>
  <si>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</si>
  <si>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</si>
  <si>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</si>
  <si>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</si>
  <si>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</si>
  <si>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</si>
  <si>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</si>
  <si>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</si>
  <si>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</si>
  <si>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</si>
  <si>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</si>
  <si>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</si>
  <si>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</si>
  <si>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</si>
  <si>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</si>
  <si>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</si>
  <si>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</si>
  <si>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</si>
  <si>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</si>
  <si>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</si>
  <si>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</si>
  <si>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</si>
  <si>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</si>
  <si>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</si>
  <si>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</si>
  <si>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</si>
  <si>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</si>
  <si>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</si>
  <si>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</si>
  <si>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</si>
  <si>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</si>
  <si>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</si>
  <si>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</si>
  <si>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</si>
  <si>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</si>
  <si>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</si>
  <si>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</si>
  <si>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</si>
  <si>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</si>
  <si>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</si>
  <si>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</si>
  <si>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</si>
  <si>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</si>
  <si>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</si>
  <si>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</si>
  <si>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</si>
  <si>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</si>
  <si>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</si>
  <si>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</si>
  <si>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</si>
  <si>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</si>
  <si>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</si>
  <si>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</si>
  <si>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</si>
  <si>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</si>
  <si>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</si>
  <si>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</si>
  <si>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</si>
  <si>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</si>
  <si>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</si>
  <si>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</si>
  <si>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</si>
  <si>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</si>
  <si>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</si>
  <si>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</si>
  <si>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</si>
  <si>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</si>
  <si>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</si>
  <si>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</si>
  <si>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</si>
  <si>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</si>
  <si>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</si>
  <si>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</si>
  <si>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</si>
  <si>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</si>
  <si>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</si>
  <si>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</si>
  <si>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</si>
  <si>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</si>
  <si>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</si>
  <si>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</si>
  <si>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</si>
  <si>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</si>
  <si>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</si>
  <si>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</si>
  <si>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</si>
  <si>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</si>
  <si>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</si>
  <si>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</si>
  <si>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</si>
  <si>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</si>
  <si>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</si>
  <si>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</si>
  <si>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</si>
  <si>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</si>
  <si>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</si>
  <si>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</si>
  <si>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</si>
  <si>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</si>
  <si>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</si>
  <si>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</si>
  <si>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</si>
  <si>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</si>
  <si>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</si>
  <si>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</si>
  <si>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</si>
  <si>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</si>
  <si>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</si>
  <si>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</si>
  <si>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</si>
  <si>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</si>
  <si>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</si>
  <si>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</si>
  <si>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</si>
  <si>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</si>
  <si>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</si>
  <si>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</si>
  <si>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</si>
  <si>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</si>
  <si>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</si>
  <si>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</si>
  <si>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</si>
  <si>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</si>
  <si>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</si>
  <si>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</si>
  <si>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</si>
  <si>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</si>
  <si>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</si>
  <si>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</si>
  <si>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</si>
  <si>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</si>
  <si>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</si>
  <si>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</si>
  <si>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</si>
  <si>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</si>
  <si>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</si>
  <si>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</si>
  <si>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</si>
  <si>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</si>
  <si>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</si>
  <si>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</si>
  <si>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</si>
  <si>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</si>
  <si>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</si>
  <si>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</si>
  <si>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</si>
  <si>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</si>
  <si>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</si>
  <si>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</si>
  <si>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</si>
  <si>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</si>
  <si>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</si>
  <si>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</si>
  <si>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</si>
  <si>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</si>
  <si>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</si>
  <si>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</si>
  <si>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</si>
  <si>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</si>
  <si>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</si>
  <si>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</si>
  <si>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</si>
  <si>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</si>
  <si>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</si>
  <si>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</si>
  <si>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</si>
  <si>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</si>
  <si>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</si>
  <si>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</si>
  <si>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</si>
  <si>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</si>
  <si>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</si>
  <si>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</si>
  <si>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</si>
  <si>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</si>
  <si>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</si>
  <si>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</si>
  <si>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</si>
  <si>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</si>
  <si>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</si>
  <si>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</si>
  <si>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</si>
  <si>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</si>
  <si>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</si>
  <si>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</si>
  <si>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</si>
  <si>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</si>
  <si>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</si>
  <si>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</si>
  <si>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</si>
  <si>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</si>
  <si>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</si>
  <si>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</si>
  <si>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</si>
  <si>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</si>
  <si>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</si>
  <si>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</si>
  <si>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</si>
  <si>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</si>
  <si>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</si>
  <si>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</si>
  <si>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</si>
  <si>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</si>
  <si>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</si>
  <si>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</si>
  <si>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</si>
  <si>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</si>
  <si>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</si>
  <si>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</si>
  <si>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</si>
  <si>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</si>
  <si>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</si>
  <si>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</si>
  <si>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</si>
  <si>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</si>
  <si>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</si>
  <si>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</si>
  <si>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</si>
  <si>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</si>
  <si>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</si>
  <si>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</si>
  <si>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</si>
  <si>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</si>
  <si>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</si>
  <si>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</si>
  <si>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</si>
  <si>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</si>
  <si>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</si>
  <si>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</si>
  <si>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</si>
  <si>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</si>
  <si>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</si>
  <si>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</si>
  <si>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</si>
  <si>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</si>
  <si>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</si>
  <si>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</si>
  <si>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</si>
  <si>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</si>
  <si>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</si>
  <si>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</si>
  <si>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</si>
  <si>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</si>
  <si>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</si>
  <si>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</si>
  <si>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</si>
  <si>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</si>
  <si>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</si>
  <si>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</si>
  <si>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</si>
  <si>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</si>
  <si>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</si>
  <si>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</si>
  <si>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</si>
  <si>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</si>
  <si>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</si>
  <si>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</si>
  <si>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</si>
  <si>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</si>
  <si>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</si>
  <si>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</si>
  <si>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</si>
  <si>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</si>
  <si>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</si>
  <si>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</si>
  <si>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</si>
  <si>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</si>
  <si>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</si>
  <si>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</si>
  <si>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</si>
  <si>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</si>
  <si>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</si>
  <si>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</si>
  <si>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</si>
  <si>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</si>
  <si>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</si>
  <si>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</si>
  <si>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</si>
  <si>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</si>
  <si>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</si>
  <si>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</si>
  <si>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</si>
  <si>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</si>
  <si>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</si>
  <si>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</si>
  <si>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</si>
  <si>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</si>
  <si>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</si>
  <si>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</si>
  <si>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</si>
  <si>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</si>
  <si>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</si>
  <si>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</si>
  <si>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</si>
  <si>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</si>
  <si>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</si>
  <si>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</si>
  <si>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</si>
  <si>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</si>
  <si>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</si>
  <si>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</si>
  <si>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</si>
  <si>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</si>
  <si>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</si>
  <si>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</si>
  <si>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</si>
  <si>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</si>
  <si>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</si>
  <si>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</si>
  <si>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</si>
  <si>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</si>
  <si>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</si>
  <si>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</si>
  <si>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</si>
  <si>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</si>
  <si>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</si>
  <si>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</si>
  <si>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</si>
  <si>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</si>
  <si>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</si>
  <si>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</si>
  <si>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</si>
  <si>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</si>
  <si>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</si>
  <si>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</si>
  <si>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</si>
  <si>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</si>
  <si>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</si>
  <si>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</si>
  <si>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</si>
  <si>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</si>
  <si>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</si>
  <si>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</si>
  <si>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</si>
  <si>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</si>
  <si>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</si>
  <si>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</si>
  <si>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</si>
  <si>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</si>
  <si>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</si>
  <si>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</si>
  <si>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</si>
  <si>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</si>
  <si>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</si>
  <si>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</si>
  <si>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</si>
  <si>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</si>
  <si>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</si>
  <si>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</si>
  <si>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</si>
  <si>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</si>
  <si>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</si>
  <si>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</si>
  <si>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</si>
  <si>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</si>
  <si>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</si>
  <si>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</si>
  <si>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</si>
  <si>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</si>
  <si>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</si>
  <si>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</si>
  <si>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</si>
  <si>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</si>
  <si>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</si>
  <si>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</si>
  <si>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</si>
  <si>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</si>
  <si>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</si>
  <si>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</si>
  <si>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</si>
  <si>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</si>
  <si>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</si>
  <si>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</si>
  <si>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</si>
  <si>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</si>
  <si>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</si>
  <si>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</si>
  <si>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</si>
  <si>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</si>
  <si>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</si>
  <si>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</si>
  <si>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</si>
  <si>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</si>
  <si>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</si>
  <si>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</si>
  <si>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</si>
  <si>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</si>
  <si>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</si>
  <si>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</si>
  <si>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</si>
  <si>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</si>
  <si>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</si>
  <si>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</si>
  <si>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</si>
  <si>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</si>
  <si>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</si>
  <si>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</si>
  <si>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</si>
  <si>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</si>
  <si>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</si>
  <si>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</si>
  <si>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</si>
  <si>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</si>
  <si>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</si>
  <si>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</si>
  <si>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</si>
  <si>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</si>
  <si>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</si>
  <si>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</si>
  <si>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</si>
  <si>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</si>
  <si>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</si>
  <si>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</si>
  <si>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</si>
  <si>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</si>
  <si>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</si>
  <si>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</si>
  <si>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</si>
  <si>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</si>
  <si>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</si>
  <si>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</si>
  <si>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</si>
  <si>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</si>
  <si>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</si>
  <si>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</si>
  <si>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</si>
  <si>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</si>
  <si>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</si>
  <si>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</si>
  <si>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</si>
  <si>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</si>
  <si>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</si>
  <si>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</si>
  <si>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</si>
  <si>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</si>
  <si>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</si>
  <si>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</si>
  <si>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</si>
  <si>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</si>
  <si>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</si>
  <si>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</si>
  <si>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</si>
  <si>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</si>
  <si>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</si>
  <si>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</si>
  <si>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</si>
  <si>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</si>
  <si>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</si>
  <si>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</si>
  <si>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</si>
  <si>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</si>
  <si>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</si>
  <si>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</si>
  <si>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</si>
  <si>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</si>
  <si>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</si>
  <si>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</si>
  <si>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</si>
  <si>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</si>
  <si>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</si>
  <si>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</si>
  <si>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</si>
  <si>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</si>
  <si>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</si>
  <si>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</si>
  <si>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</si>
  <si>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</si>
  <si>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</si>
  <si>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</si>
  <si>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</si>
  <si>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</si>
  <si>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</si>
  <si>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</si>
  <si>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</si>
  <si>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</si>
  <si>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</si>
  <si>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</si>
  <si>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</si>
  <si>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</si>
  <si>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</si>
  <si>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</si>
  <si>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</si>
  <si>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</si>
  <si>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</si>
  <si>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</si>
  <si>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</si>
  <si>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</si>
  <si>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</si>
  <si>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</si>
  <si>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</si>
  <si>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</si>
  <si>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</si>
  <si>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</si>
  <si>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</si>
  <si>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</si>
  <si>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</si>
  <si>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</si>
  <si>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</si>
  <si>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</si>
  <si>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</si>
  <si>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</si>
  <si>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</si>
  <si>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</si>
  <si>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</si>
  <si>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</si>
  <si>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</si>
  <si>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</si>
  <si>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</si>
  <si>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</si>
  <si>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</si>
  <si>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</si>
  <si>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</si>
  <si>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</si>
  <si>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</si>
  <si>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</si>
  <si>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</si>
  <si>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</si>
  <si>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</si>
  <si>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</si>
  <si>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</si>
  <si>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</si>
  <si>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</si>
  <si>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</si>
  <si>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</si>
  <si>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</si>
  <si>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</si>
  <si>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</si>
  <si>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</si>
  <si>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</si>
  <si>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</si>
  <si>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</si>
  <si>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</si>
  <si>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</si>
  <si>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</si>
  <si>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</si>
  <si>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</si>
  <si>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</si>
  <si>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</si>
  <si>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</si>
  <si>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</si>
  <si>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</si>
  <si>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</si>
  <si>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</si>
  <si>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</si>
  <si>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</si>
  <si>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</si>
  <si>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</si>
  <si>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</si>
  <si>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</si>
  <si>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</si>
  <si>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</si>
  <si>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</si>
  <si>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</si>
  <si>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</si>
  <si>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</si>
  <si>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</si>
  <si>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</si>
  <si>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</si>
  <si>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</si>
  <si>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</si>
  <si>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</si>
  <si>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</si>
  <si>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</si>
  <si>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</si>
  <si>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</si>
  <si>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</si>
  <si>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</si>
  <si>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</si>
  <si>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</si>
  <si>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</si>
  <si>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</si>
  <si>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</si>
  <si>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</si>
  <si>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</si>
  <si>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</si>
  <si>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</si>
  <si>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</si>
  <si>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</si>
  <si>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</si>
  <si>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</si>
  <si>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</si>
  <si>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</si>
  <si>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</si>
  <si>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</si>
  <si>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</si>
  <si>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</si>
  <si>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</si>
  <si>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</si>
  <si>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</si>
  <si>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</si>
  <si>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</si>
  <si>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</si>
  <si>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</si>
  <si>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</si>
  <si>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</si>
  <si>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</si>
  <si>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</si>
  <si>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</si>
  <si>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</si>
  <si>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</si>
  <si>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</si>
  <si>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</si>
  <si>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</si>
  <si>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</si>
  <si>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</si>
  <si>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</si>
  <si>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</si>
  <si>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</si>
  <si>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</si>
  <si>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</si>
  <si>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</si>
  <si>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</si>
  <si>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</si>
  <si>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</si>
  <si>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</si>
  <si>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</si>
  <si>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</si>
  <si>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</si>
  <si>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</si>
  <si>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</si>
  <si>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</si>
  <si>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</si>
  <si>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</si>
  <si>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</si>
  <si>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</si>
  <si>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</si>
  <si>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</si>
  <si>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</si>
  <si>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</si>
  <si>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</si>
  <si>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</si>
  <si>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</si>
  <si>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</si>
  <si>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</si>
  <si>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</si>
  <si>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</si>
  <si>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</si>
  <si>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</si>
  <si>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</si>
  <si>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</si>
  <si>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</si>
  <si>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</si>
  <si>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</si>
  <si>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</si>
  <si>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</si>
  <si>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</si>
  <si>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</si>
  <si>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</si>
  <si>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</si>
  <si>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</si>
  <si>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</si>
  <si>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</si>
  <si>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</si>
  <si>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</si>
  <si>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</si>
  <si>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</si>
  <si>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</si>
  <si>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</si>
  <si>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</si>
  <si>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</si>
  <si>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</si>
  <si>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</si>
  <si>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</si>
  <si>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</si>
  <si>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</si>
  <si>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</si>
  <si>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</si>
  <si>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</si>
  <si>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</si>
  <si>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</si>
  <si>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</si>
  <si>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</si>
  <si>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</si>
  <si>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</si>
  <si>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</si>
  <si>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</si>
  <si>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</si>
  <si>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</si>
  <si>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</si>
  <si>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</si>
  <si>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</si>
  <si>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</si>
  <si>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</si>
  <si>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</si>
  <si>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</si>
  <si>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</si>
  <si>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</si>
  <si>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</si>
  <si>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</si>
  <si>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</si>
  <si>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</si>
  <si>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</si>
  <si>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</si>
  <si>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</si>
  <si>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</si>
  <si>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</si>
  <si>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</si>
  <si>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</si>
  <si>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</si>
  <si>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</si>
  <si>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</si>
  <si>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</si>
  <si>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</si>
  <si>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</si>
  <si>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</si>
  <si>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</si>
  <si>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</si>
  <si>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</si>
  <si>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</si>
  <si>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</si>
  <si>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</si>
  <si>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</si>
  <si>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</si>
  <si>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</si>
  <si>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</si>
  <si>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</si>
  <si>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</si>
  <si>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</si>
  <si>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</si>
  <si>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</si>
  <si>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</si>
  <si>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</si>
  <si>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</si>
  <si>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</si>
  <si>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</si>
  <si>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</si>
  <si>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</si>
  <si>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</si>
  <si>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</si>
  <si>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</si>
  <si>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</si>
  <si>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</si>
  <si>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</si>
  <si>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</si>
  <si>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</si>
  <si>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</si>
  <si>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</si>
  <si>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</si>
  <si>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</si>
  <si>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</si>
  <si>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</si>
  <si>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</si>
  <si>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</si>
  <si>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</si>
  <si>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</si>
  <si>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</si>
  <si>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</si>
  <si>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</si>
  <si>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</si>
  <si>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</si>
  <si>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</si>
  <si>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</si>
  <si>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</si>
  <si>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</si>
  <si>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</si>
  <si>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</si>
  <si>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</si>
  <si>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</si>
  <si>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</si>
  <si>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</si>
  <si>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</si>
  <si>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</si>
  <si>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</si>
  <si>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</si>
  <si>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</si>
  <si>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</si>
  <si>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</si>
  <si>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</si>
  <si>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</si>
  <si>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</si>
  <si>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</si>
  <si>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</si>
  <si>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</si>
  <si>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</si>
  <si>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</si>
  <si>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</si>
  <si>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</si>
  <si>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</si>
  <si>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</si>
  <si>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</si>
  <si>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</si>
  <si>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</si>
  <si>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</si>
  <si>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</si>
  <si>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</si>
  <si>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</si>
  <si>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</si>
  <si>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</si>
  <si>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</si>
  <si>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</si>
  <si>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</si>
  <si>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</si>
  <si>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</si>
  <si>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</si>
  <si>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</si>
  <si>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</si>
  <si>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</si>
  <si>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</si>
  <si>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</si>
  <si>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</si>
  <si>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</si>
  <si>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</si>
  <si>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</si>
  <si>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</si>
  <si>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</si>
  <si>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</si>
  <si>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</si>
  <si>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</si>
  <si>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</si>
  <si>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</si>
  <si>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</si>
  <si>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</si>
  <si>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</si>
  <si>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</si>
  <si>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</si>
  <si>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</si>
  <si>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</si>
  <si>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</si>
  <si>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</si>
  <si>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</si>
  <si>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</si>
  <si>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</si>
  <si>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</si>
  <si>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</si>
  <si>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</si>
  <si>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</si>
  <si>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</si>
  <si>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</si>
  <si>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</si>
  <si>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</si>
  <si>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</si>
  <si>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</si>
  <si>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</si>
  <si>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</si>
  <si>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</si>
  <si>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</si>
  <si>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</si>
  <si>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</si>
  <si>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</si>
  <si>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</si>
  <si>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</si>
  <si>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</si>
  <si>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</si>
  <si>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</si>
  <si>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</si>
  <si>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</si>
  <si>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</si>
  <si>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</si>
  <si>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</si>
  <si>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</si>
  <si>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</si>
  <si>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</si>
  <si>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</si>
  <si>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</si>
  <si>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</si>
  <si>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</si>
  <si>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</si>
  <si>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</si>
  <si>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</si>
  <si>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</si>
  <si>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</si>
  <si>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</si>
  <si>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</si>
  <si>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</si>
  <si>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</si>
  <si>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</si>
  <si>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</si>
  <si>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</si>
  <si>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</si>
  <si>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</si>
  <si>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</si>
  <si>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</si>
  <si>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</si>
  <si>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</si>
  <si>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</si>
  <si>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</si>
  <si>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</si>
  <si>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</si>
  <si>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</si>
  <si>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</si>
  <si>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</si>
  <si>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</si>
  <si>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</si>
  <si>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</si>
  <si>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</si>
  <si>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</si>
  <si>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</si>
  <si>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</si>
  <si>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</si>
  <si>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</si>
  <si>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</si>
  <si>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</si>
  <si>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</si>
  <si>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</si>
  <si>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</si>
  <si>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</si>
  <si>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</si>
  <si>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</si>
  <si>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</si>
  <si>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</si>
  <si>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</si>
  <si>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</si>
  <si>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</si>
  <si>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</si>
  <si>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</si>
  <si>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</si>
  <si>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</si>
  <si>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</si>
  <si>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</si>
  <si>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</si>
  <si>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</si>
  <si>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</si>
  <si>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</si>
  <si>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</si>
  <si>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</si>
  <si>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</si>
  <si>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</si>
  <si>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</si>
  <si>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</si>
  <si>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</si>
  <si>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</si>
  <si>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</si>
  <si>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</si>
  <si>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</si>
  <si>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</si>
  <si>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</si>
  <si>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</si>
  <si>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</si>
  <si>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</si>
  <si>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</si>
  <si>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</si>
  <si>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</si>
  <si>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</si>
  <si>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</si>
  <si>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</si>
  <si>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</si>
  <si>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</si>
  <si>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</si>
  <si>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</si>
  <si>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</si>
  <si>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</si>
  <si>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</si>
  <si>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</si>
  <si>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</si>
  <si>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</si>
  <si>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</si>
  <si>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</si>
  <si>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</si>
  <si>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</si>
  <si>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</si>
  <si>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</si>
  <si>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</si>
  <si>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</si>
  <si>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</si>
  <si>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</si>
  <si>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</si>
  <si>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</si>
  <si>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</si>
  <si>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</si>
  <si>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</si>
  <si>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</si>
  <si>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</si>
  <si>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</si>
  <si>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</si>
  <si>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</si>
  <si>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</si>
  <si>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</si>
  <si>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</si>
  <si>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</si>
  <si>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</si>
  <si>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</si>
  <si>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</si>
  <si>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</si>
  <si>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</si>
  <si>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</si>
  <si>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</si>
  <si>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</si>
  <si>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</si>
  <si>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</si>
  <si>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</si>
  <si>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</si>
  <si>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</si>
  <si>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</si>
  <si>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</si>
  <si>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</si>
  <si>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</si>
  <si>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</si>
  <si>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</si>
  <si>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</si>
  <si>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</si>
  <si>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</si>
  <si>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</si>
  <si>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</si>
  <si>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</si>
  <si>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</si>
  <si>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</si>
  <si>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</si>
  <si>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</si>
  <si>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</si>
  <si>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</si>
  <si>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</si>
  <si>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</si>
  <si>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</si>
  <si>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</si>
  <si>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</si>
  <si>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</si>
  <si>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</si>
  <si>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</si>
  <si>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</si>
  <si>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</si>
  <si>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</si>
  <si>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</si>
  <si>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</si>
  <si>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</si>
  <si>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</si>
  <si>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</si>
  <si>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</si>
  <si>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</si>
  <si>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</si>
  <si>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</si>
  <si>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</si>
  <si>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</si>
  <si>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</si>
  <si>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</si>
  <si>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</si>
  <si>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</si>
  <si>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</si>
  <si>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</si>
  <si>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</si>
  <si>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</si>
  <si>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</si>
  <si>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</si>
  <si>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</si>
  <si>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</si>
  <si>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</si>
  <si>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</si>
  <si>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</si>
  <si>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</si>
  <si>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</si>
  <si>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</si>
  <si>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</si>
  <si>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</si>
  <si>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</si>
  <si>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</si>
  <si>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</si>
  <si>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</si>
  <si>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</si>
  <si>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</si>
  <si>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</si>
  <si>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</si>
  <si>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</si>
  <si>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</si>
  <si>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</si>
  <si>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</si>
  <si>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</si>
  <si>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</si>
  <si>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</si>
  <si>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</si>
  <si>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</si>
  <si>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</si>
  <si>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</si>
  <si>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</si>
  <si>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</si>
  <si>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</si>
  <si>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</si>
  <si>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</si>
  <si>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</si>
  <si>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</si>
  <si>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</si>
  <si>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</si>
  <si>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</si>
  <si>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</si>
  <si>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</si>
  <si>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</si>
  <si>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</si>
  <si>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</si>
  <si>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</si>
  <si>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</si>
  <si>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</si>
  <si>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</si>
  <si>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</si>
  <si>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</si>
  <si>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</si>
  <si>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</si>
  <si>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</si>
  <si>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</si>
  <si>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</si>
  <si>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</si>
  <si>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</si>
  <si>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</si>
  <si>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</si>
  <si>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</si>
  <si>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</si>
  <si>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</si>
  <si>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</si>
  <si>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</si>
  <si>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</si>
  <si>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</si>
  <si>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</si>
  <si>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</si>
  <si>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</si>
  <si>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</si>
  <si>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</si>
  <si>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</si>
  <si>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</si>
  <si>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</si>
  <si>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</si>
  <si>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</si>
  <si>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</si>
  <si>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</si>
  <si>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</si>
  <si>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</si>
  <si>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</si>
  <si>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</si>
  <si>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</si>
  <si>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</si>
  <si>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</si>
  <si>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</si>
  <si>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</si>
  <si>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</si>
  <si>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</si>
  <si>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</si>
  <si>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</si>
  <si>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</si>
  <si>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</si>
  <si>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</si>
  <si>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</si>
  <si>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</si>
  <si>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</si>
  <si>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</si>
  <si>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</si>
  <si>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</si>
  <si>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</si>
  <si>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</si>
  <si>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</si>
  <si>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</si>
  <si>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</si>
  <si>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</si>
  <si>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</si>
  <si>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</si>
  <si>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</si>
  <si>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</si>
  <si>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</si>
  <si>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</si>
  <si>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</si>
  <si>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</si>
  <si>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</si>
  <si>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</si>
  <si>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</si>
  <si>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</si>
  <si>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</si>
  <si>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</si>
  <si>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</si>
  <si>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</si>
  <si>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</si>
  <si>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</si>
  <si>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</si>
  <si>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</si>
  <si>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</si>
  <si>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</si>
  <si>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</si>
  <si>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</si>
  <si>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</si>
  <si>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</si>
  <si>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</si>
  <si>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</si>
  <si>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</si>
  <si>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</si>
  <si>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</si>
  <si>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</si>
  <si>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</si>
  <si>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</si>
  <si>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</si>
  <si>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</si>
  <si>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</si>
  <si>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</si>
  <si>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</si>
  <si>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</si>
  <si>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</si>
  <si>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</si>
  <si>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</si>
  <si>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</si>
  <si>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</si>
  <si>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</si>
  <si>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</si>
  <si>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</si>
  <si>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</si>
  <si>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</si>
  <si>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</si>
  <si>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</si>
  <si>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</si>
  <si>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</si>
  <si>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</si>
  <si>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</si>
  <si>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</si>
  <si>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</si>
  <si>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</si>
  <si>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</si>
  <si>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</si>
  <si>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</si>
  <si>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</si>
  <si>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</si>
  <si>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</si>
  <si>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</si>
  <si>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</si>
  <si>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</si>
  <si>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</si>
  <si>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</si>
  <si>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</si>
  <si>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</si>
  <si>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</si>
  <si>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</si>
  <si>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</si>
  <si>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</si>
  <si>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</si>
  <si>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</si>
  <si>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</si>
  <si>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</si>
  <si>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</si>
  <si>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</si>
  <si>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</si>
  <si>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</si>
  <si>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</si>
  <si>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</si>
  <si>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</si>
  <si>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</si>
  <si>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</si>
  <si>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</si>
  <si>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</si>
  <si>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</si>
  <si>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</si>
  <si>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</si>
  <si>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</si>
  <si>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</si>
  <si>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</si>
  <si>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</si>
  <si>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</si>
  <si>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</si>
  <si>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</si>
  <si>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</si>
  <si>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</si>
  <si>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</si>
  <si>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</si>
  <si>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</si>
  <si>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</si>
  <si>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</si>
  <si>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</si>
  <si>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</si>
  <si>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</si>
  <si>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</si>
  <si>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</si>
  <si>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</si>
  <si>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</si>
  <si>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</si>
  <si>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</si>
  <si>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</si>
  <si>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</si>
  <si>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</si>
  <si>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</si>
  <si>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</si>
  <si>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</si>
  <si>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</si>
  <si>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</si>
  <si>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</si>
  <si>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</si>
  <si>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</si>
  <si>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</si>
  <si>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</si>
  <si>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</si>
  <si>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</si>
  <si>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</si>
  <si>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</si>
  <si>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</si>
  <si>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</si>
  <si>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</si>
  <si>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</si>
  <si>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</si>
  <si>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</si>
  <si>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</si>
  <si>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</si>
  <si>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</si>
  <si>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</si>
  <si>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</si>
  <si>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</si>
  <si>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</si>
  <si>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</si>
  <si>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</si>
  <si>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</si>
  <si>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</si>
  <si>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</si>
  <si>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</si>
  <si>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</si>
  <si>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</si>
  <si>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</si>
  <si>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</si>
  <si>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</si>
  <si>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</si>
  <si>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</si>
  <si>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</si>
  <si>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</si>
  <si>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</si>
  <si>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</si>
  <si>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</si>
  <si>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</si>
  <si>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</si>
  <si>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</si>
  <si>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</si>
  <si>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</si>
  <si>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</si>
  <si>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</si>
  <si>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</si>
  <si>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</si>
  <si>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</si>
  <si>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</si>
  <si>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</si>
  <si>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</si>
  <si>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</si>
  <si>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</si>
  <si>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</si>
  <si>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</si>
  <si>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</si>
  <si>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</si>
  <si>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</si>
  <si>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</si>
  <si>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</si>
  <si>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</si>
  <si>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</si>
  <si>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</si>
  <si>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</si>
  <si>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</si>
  <si>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</si>
  <si>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</si>
  <si>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</si>
  <si>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</si>
  <si>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</si>
  <si>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</si>
  <si>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</si>
  <si>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</si>
  <si>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</si>
  <si>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</si>
  <si>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</si>
  <si>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</si>
  <si>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</si>
  <si>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</si>
  <si>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</si>
  <si>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</si>
  <si>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</si>
  <si>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</si>
  <si>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</si>
  <si>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</si>
  <si>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</si>
  <si>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</si>
  <si>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</si>
  <si>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</si>
  <si>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</si>
  <si>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</si>
  <si>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</si>
  <si>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</si>
  <si>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</si>
  <si>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</si>
  <si>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</si>
  <si>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</si>
  <si>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</si>
  <si>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</si>
  <si>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</si>
  <si>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</si>
  <si>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</si>
  <si>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</si>
  <si>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</si>
  <si>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</si>
  <si>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</si>
  <si>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</si>
  <si>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</si>
  <si>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</si>
  <si>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</si>
  <si>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</si>
  <si>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</si>
  <si>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</si>
  <si>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</si>
  <si>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</si>
  <si>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</si>
  <si>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</si>
  <si>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</si>
  <si>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</si>
  <si>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</si>
  <si>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</si>
  <si>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</si>
  <si>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</si>
  <si>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</si>
  <si>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</si>
  <si>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</si>
  <si>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</si>
  <si>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</si>
  <si>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</si>
  <si>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</si>
  <si>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</si>
  <si>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</si>
  <si>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</si>
  <si>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</si>
  <si>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</si>
  <si>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</si>
  <si>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</si>
  <si>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</si>
  <si>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</si>
  <si>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</si>
  <si>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</si>
  <si>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</si>
  <si>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</si>
  <si>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</si>
  <si>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</si>
  <si>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</si>
  <si>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</si>
  <si>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</si>
  <si>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</si>
  <si>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</si>
  <si>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</si>
  <si>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</si>
  <si>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</si>
  <si>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</si>
  <si>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</si>
  <si>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</si>
  <si>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</si>
  <si>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</si>
  <si>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</si>
  <si>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</si>
  <si>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</si>
  <si>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</si>
  <si>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</si>
  <si>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</si>
  <si>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</si>
  <si>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</si>
  <si>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</si>
  <si>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</si>
  <si>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</si>
  <si>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</si>
  <si>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</si>
  <si>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</si>
  <si>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</si>
  <si>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</si>
  <si>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</si>
  <si>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</si>
  <si>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</si>
  <si>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</si>
  <si>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</si>
  <si>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</si>
  <si>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</si>
  <si>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</si>
  <si>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</si>
  <si>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</si>
  <si>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</si>
  <si>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</si>
  <si>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</si>
  <si>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</si>
  <si>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</si>
  <si>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</si>
  <si>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</si>
  <si>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</si>
  <si>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</si>
  <si>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</si>
  <si>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</si>
  <si>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</si>
  <si>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</si>
  <si>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</si>
  <si>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</si>
  <si>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</si>
  <si>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</si>
  <si>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</si>
  <si>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</si>
  <si>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</si>
  <si>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</si>
  <si>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</si>
  <si>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</si>
  <si>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</si>
  <si>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</si>
  <si>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</si>
  <si>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</si>
  <si>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</si>
  <si>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</si>
  <si>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</si>
  <si>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</si>
  <si>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</si>
  <si>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</si>
  <si>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</si>
  <si>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</si>
  <si>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</si>
  <si>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</si>
  <si>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</si>
  <si>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</si>
  <si>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</si>
  <si>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</si>
  <si>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</si>
  <si>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</si>
  <si>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</si>
  <si>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</si>
  <si>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</si>
  <si>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</si>
  <si>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</si>
  <si>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</si>
  <si>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</si>
  <si>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</si>
  <si>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</si>
  <si>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</si>
  <si>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</si>
  <si>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</si>
  <si>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</si>
  <si>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</si>
  <si>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</si>
  <si>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</si>
  <si>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</si>
  <si>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</si>
  <si>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</si>
  <si>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</si>
  <si>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</si>
  <si>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</si>
  <si>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</si>
  <si>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</si>
  <si>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</si>
  <si>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</si>
  <si>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</si>
  <si>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</si>
  <si>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</si>
  <si>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</si>
  <si>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</si>
  <si>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</si>
  <si>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</si>
  <si>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</si>
  <si>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</si>
  <si>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</si>
  <si>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</si>
  <si>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</si>
  <si>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</si>
  <si>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</si>
  <si>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</si>
  <si>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</si>
  <si>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</si>
  <si>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</si>
  <si>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</si>
  <si>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</si>
  <si>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</si>
  <si>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</si>
  <si>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</si>
  <si>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</si>
  <si>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</si>
  <si>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</si>
  <si>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</si>
  <si>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</si>
  <si>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</si>
  <si>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</si>
  <si>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</si>
  <si>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</si>
  <si>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</si>
  <si>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</si>
  <si>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</si>
  <si>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</si>
  <si>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</si>
  <si>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</si>
  <si>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</si>
  <si>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</si>
  <si>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</si>
  <si>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</si>
  <si>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</si>
  <si>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</si>
  <si>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</si>
  <si>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</si>
  <si>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</si>
  <si>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</si>
  <si>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</si>
  <si>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</si>
  <si>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</si>
  <si>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</si>
  <si>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</si>
  <si>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</si>
  <si>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</si>
  <si>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</si>
  <si>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</si>
  <si>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</si>
  <si>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</si>
  <si>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</si>
  <si>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</si>
  <si>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</si>
  <si>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</si>
  <si>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</si>
  <si>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</si>
  <si>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</si>
  <si>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</si>
  <si>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</si>
  <si>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</si>
  <si>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</si>
  <si>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</si>
  <si>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</si>
  <si>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</si>
  <si>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</si>
  <si>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</si>
  <si>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</si>
  <si>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</si>
  <si>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</si>
  <si>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</si>
  <si>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</si>
  <si>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</si>
  <si>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</si>
  <si>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</si>
  <si>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</si>
  <si>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</si>
  <si>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</si>
  <si>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</si>
  <si>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</si>
  <si>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</si>
  <si>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</si>
  <si>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</si>
  <si>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</si>
  <si>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</si>
  <si>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</si>
  <si>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</si>
  <si>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</si>
  <si>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</si>
  <si>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</si>
  <si>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</si>
  <si>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</si>
  <si>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</si>
  <si>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</si>
  <si>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</si>
  <si>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</si>
  <si>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</si>
  <si>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</si>
  <si>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</si>
  <si>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</si>
  <si>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</si>
  <si>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</si>
  <si>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</si>
  <si>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</si>
  <si>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</si>
  <si>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</si>
  <si>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</si>
  <si>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</si>
  <si>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</si>
  <si>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</si>
  <si>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</si>
  <si>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</si>
  <si>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</si>
  <si>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</si>
  <si>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</si>
  <si>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</si>
  <si>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</si>
  <si>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</si>
  <si>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</si>
  <si>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</si>
  <si>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</si>
  <si>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</si>
  <si>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</si>
  <si>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</si>
  <si>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</si>
  <si>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</si>
  <si>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</si>
  <si>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</si>
  <si>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</si>
  <si>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</si>
  <si>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</si>
  <si>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</si>
  <si>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</si>
  <si>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</si>
  <si>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</si>
  <si>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</si>
  <si>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</si>
  <si>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</si>
  <si>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</si>
  <si>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</si>
  <si>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</si>
  <si>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</si>
  <si>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</si>
  <si>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</si>
  <si>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</si>
  <si>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</si>
  <si>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</si>
  <si>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</si>
  <si>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</si>
  <si>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</si>
  <si>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</si>
  <si>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</si>
  <si>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</si>
  <si>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</si>
  <si>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</si>
  <si>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</si>
  <si>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</si>
  <si>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</si>
  <si>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</si>
  <si>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</si>
  <si>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</si>
  <si>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</si>
  <si>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</si>
  <si>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</si>
  <si>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</si>
  <si>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</si>
  <si>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</si>
  <si>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</si>
  <si>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</si>
  <si>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</si>
  <si>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</si>
  <si>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</si>
  <si>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</si>
  <si>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</si>
  <si>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</si>
  <si>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</si>
  <si>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</si>
  <si>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</si>
  <si>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</si>
  <si>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</si>
  <si>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</si>
  <si>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</si>
  <si>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</si>
  <si>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</si>
  <si>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</si>
  <si>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</si>
  <si>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</si>
  <si>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</si>
  <si>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</si>
  <si>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</si>
  <si>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</si>
  <si>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</si>
  <si>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</si>
  <si>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</si>
  <si>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</si>
  <si>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</si>
  <si>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</si>
  <si>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</si>
  <si>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</si>
  <si>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</si>
  <si>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</si>
  <si>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</si>
  <si>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</si>
  <si>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</si>
  <si>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</si>
  <si>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</si>
  <si>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</si>
  <si>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</si>
  <si>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</si>
  <si>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</si>
  <si>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</si>
  <si>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</si>
  <si>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</si>
  <si>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</si>
  <si>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</si>
  <si>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</si>
  <si>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</si>
  <si>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</si>
  <si>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</si>
  <si>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</si>
  <si>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</si>
  <si>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</si>
  <si>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</si>
  <si>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</si>
  <si>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</si>
  <si>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</si>
  <si>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</si>
  <si>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</si>
  <si>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</si>
  <si>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</si>
  <si>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</si>
  <si>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</si>
  <si>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</si>
  <si>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</si>
  <si>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</si>
  <si>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</si>
  <si>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</si>
  <si>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</si>
  <si>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</si>
  <si>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</si>
  <si>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</si>
  <si>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</si>
  <si>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</si>
  <si>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</si>
  <si>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</si>
  <si>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</si>
  <si>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</si>
  <si>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</si>
  <si>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</si>
  <si>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</si>
  <si>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</si>
  <si>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</si>
  <si>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</si>
  <si>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</si>
  <si>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</si>
  <si>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</si>
  <si>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</si>
  <si>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</si>
  <si>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</si>
  <si>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</si>
  <si>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</si>
  <si>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</si>
  <si>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</si>
  <si>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</si>
  <si>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</si>
  <si>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</si>
  <si>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</si>
  <si>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</si>
  <si>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</si>
  <si>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</si>
  <si>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</si>
  <si>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</si>
  <si>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</si>
  <si>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</si>
  <si>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</si>
  <si>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</si>
  <si>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</si>
  <si>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</si>
  <si>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</si>
  <si>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</si>
  <si>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</si>
  <si>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</si>
  <si>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</si>
  <si>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</si>
  <si>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</si>
  <si>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</si>
  <si>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</si>
  <si>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</si>
  <si>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</si>
  <si>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</si>
  <si>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</si>
  <si>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</si>
  <si>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</si>
  <si>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</si>
  <si>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</si>
  <si>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</si>
  <si>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</si>
  <si>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</si>
  <si>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</si>
  <si>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</si>
  <si>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</si>
  <si>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</si>
  <si>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</si>
  <si>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</si>
  <si>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</si>
  <si>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</si>
  <si>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</si>
  <si>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</si>
  <si>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</si>
  <si>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</si>
  <si>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</si>
  <si>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</si>
  <si>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</si>
  <si>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</si>
  <si>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</si>
  <si>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</si>
  <si>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</si>
  <si>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</si>
  <si>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</si>
  <si>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</si>
  <si>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</si>
  <si>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</si>
  <si>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</si>
  <si>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</si>
  <si>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</si>
  <si>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</si>
  <si>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</si>
  <si>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</si>
  <si>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</si>
  <si>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</si>
  <si>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</si>
  <si>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</si>
  <si>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</si>
  <si>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</si>
  <si>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</si>
  <si>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</si>
  <si>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</si>
  <si>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</si>
  <si>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</si>
  <si>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</si>
  <si>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</si>
  <si>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</si>
  <si>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</si>
  <si>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</si>
  <si>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</si>
  <si>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</si>
  <si>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</si>
  <si>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</si>
  <si>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</si>
  <si>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</si>
  <si>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</si>
  <si>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</si>
  <si>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</si>
  <si>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</si>
  <si>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</si>
  <si>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</si>
  <si>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</si>
  <si>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</si>
  <si>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</si>
  <si>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</si>
  <si>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</si>
  <si>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</si>
  <si>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</si>
  <si>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</si>
  <si>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</si>
  <si>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</si>
  <si>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</si>
  <si>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</si>
  <si>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</si>
  <si>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</si>
  <si>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</si>
  <si>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</si>
  <si>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</si>
  <si>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</si>
  <si>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</si>
  <si>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</si>
  <si>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</si>
  <si>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</si>
  <si>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</si>
  <si>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</si>
  <si>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</si>
  <si>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</si>
  <si>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</si>
  <si>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</si>
  <si>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</si>
  <si>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</si>
  <si>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</si>
  <si>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</si>
  <si>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</si>
  <si>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</si>
  <si>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</si>
  <si>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</si>
  <si>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</si>
  <si>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</si>
  <si>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</si>
  <si>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</si>
  <si>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</si>
  <si>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</si>
  <si>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</si>
  <si>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</si>
  <si>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</si>
  <si>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</si>
  <si>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</si>
  <si>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</si>
  <si>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</si>
  <si>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</si>
  <si>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</si>
  <si>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</si>
  <si>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</si>
  <si>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</si>
  <si>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</si>
  <si>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</si>
  <si>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</si>
  <si>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</si>
  <si>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</si>
  <si>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</si>
  <si>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</si>
  <si>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</si>
  <si>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</si>
  <si>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</si>
  <si>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</si>
  <si>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</si>
  <si>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</si>
  <si>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</si>
  <si>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</si>
  <si>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</si>
  <si>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</si>
  <si>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</si>
  <si>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</si>
  <si>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</si>
  <si>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</si>
  <si>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</si>
  <si>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</si>
  <si>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</si>
  <si>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</si>
  <si>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</si>
  <si>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</si>
  <si>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</si>
  <si>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</si>
  <si>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</si>
  <si>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</si>
  <si>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</si>
  <si>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</si>
  <si>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</si>
  <si>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</si>
  <si>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</si>
  <si>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</si>
  <si>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</si>
  <si>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</si>
  <si>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</si>
  <si>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</si>
  <si>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</si>
  <si>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</si>
  <si>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</si>
  <si>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</si>
  <si>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</si>
  <si>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</si>
  <si>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</si>
  <si>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</si>
  <si>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</si>
  <si>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</si>
  <si>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</si>
  <si>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</si>
  <si>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</si>
  <si>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</si>
  <si>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</si>
  <si>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</si>
  <si>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</si>
  <si>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</si>
  <si>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</si>
  <si>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</si>
  <si>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</si>
  <si>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</si>
  <si>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</si>
  <si>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</si>
  <si>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</si>
  <si>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</si>
  <si>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</si>
  <si>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</si>
  <si>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</si>
  <si>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</si>
  <si>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</si>
  <si>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</si>
  <si>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</si>
  <si>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</si>
  <si>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</si>
  <si>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</si>
  <si>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</si>
  <si>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</si>
  <si>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</si>
  <si>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</si>
  <si>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</si>
  <si>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</si>
  <si>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</si>
  <si>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</si>
  <si>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</si>
  <si>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</si>
  <si>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</si>
  <si>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</si>
  <si>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</si>
  <si>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</si>
  <si>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</si>
  <si>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</si>
  <si>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</si>
  <si>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</si>
  <si>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</si>
  <si>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</si>
  <si>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</si>
  <si>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</si>
  <si>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</si>
  <si>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</si>
  <si>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</si>
  <si>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</si>
  <si>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</si>
  <si>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</si>
  <si>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</si>
  <si>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</si>
  <si>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</si>
  <si>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</si>
  <si>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</si>
  <si>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</si>
  <si>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</si>
  <si>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</si>
  <si>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</si>
  <si>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</si>
  <si>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</si>
  <si>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</si>
  <si>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</si>
  <si>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</si>
  <si>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</si>
  <si>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</si>
  <si>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</si>
  <si>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</si>
  <si>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</si>
  <si>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</si>
  <si>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</si>
  <si>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</si>
  <si>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</si>
  <si>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</si>
  <si>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</si>
  <si>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</si>
  <si>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</si>
  <si>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</si>
  <si>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</si>
  <si>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</si>
  <si>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</si>
  <si>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</si>
  <si>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</si>
  <si>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</si>
  <si>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</si>
  <si>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</si>
  <si>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</si>
  <si>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</si>
  <si>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</si>
  <si>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</si>
  <si>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</si>
  <si>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</si>
  <si>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</si>
  <si>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</si>
  <si>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</si>
  <si>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</si>
  <si>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</si>
  <si>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</si>
  <si>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</si>
  <si>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</si>
  <si>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</si>
  <si>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</si>
  <si>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</si>
  <si>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</si>
  <si>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</si>
  <si>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</si>
  <si>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</si>
  <si>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</si>
  <si>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</si>
  <si>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</si>
  <si>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</si>
  <si>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</si>
  <si>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</si>
  <si>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</si>
  <si>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</si>
  <si>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</si>
  <si>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</si>
  <si>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</si>
  <si>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</si>
  <si>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</si>
  <si>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</si>
  <si>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</si>
  <si>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</si>
  <si>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</si>
  <si>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</si>
  <si>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</si>
  <si>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</si>
  <si>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</si>
  <si>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</si>
  <si>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</si>
  <si>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</si>
  <si>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</si>
  <si>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</si>
  <si>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</si>
  <si>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</si>
  <si>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</si>
  <si>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</si>
  <si>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</si>
  <si>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</si>
  <si>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</si>
  <si>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</si>
  <si>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</si>
  <si>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</si>
  <si>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</si>
  <si>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</si>
  <si>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</si>
  <si>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</si>
  <si>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</si>
  <si>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</si>
  <si>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</si>
  <si>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</si>
  <si>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</si>
  <si>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</si>
  <si>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</si>
  <si>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</si>
  <si>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</si>
  <si>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</si>
  <si>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</si>
  <si>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</si>
  <si>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</si>
  <si>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</si>
  <si>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</si>
  <si>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</si>
  <si>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</si>
  <si>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</si>
  <si>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</si>
  <si>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</si>
  <si>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</si>
  <si>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</si>
  <si>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</si>
  <si>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</si>
  <si>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</si>
  <si>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</si>
  <si>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</si>
  <si>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</si>
  <si>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</si>
  <si>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</si>
  <si>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</si>
  <si>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</si>
  <si>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</si>
  <si>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</si>
  <si>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</si>
  <si>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</si>
  <si>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</si>
  <si>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</si>
  <si>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</si>
  <si>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</si>
  <si>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</si>
  <si>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</si>
  <si>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</si>
  <si>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</si>
  <si>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</si>
  <si>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</si>
  <si>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</si>
  <si>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</si>
  <si>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</si>
  <si>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</si>
  <si>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</si>
  <si>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</si>
  <si>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</si>
  <si>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</si>
  <si>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</si>
  <si>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</si>
  <si>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</si>
  <si>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</si>
  <si>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</si>
  <si>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</si>
  <si>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</si>
  <si>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</si>
  <si>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</si>
  <si>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</si>
  <si>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</si>
  <si>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</si>
  <si>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</si>
  <si>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</si>
  <si>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</si>
  <si>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</si>
  <si>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</si>
  <si>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</si>
  <si>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</si>
  <si>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</si>
  <si>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</si>
  <si>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</si>
  <si>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</si>
  <si>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</si>
  <si>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</si>
  <si>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</si>
  <si>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</si>
  <si>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</si>
  <si>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</si>
  <si>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</si>
  <si>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</si>
  <si>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</si>
  <si>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</si>
  <si>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</si>
  <si>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</si>
  <si>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</si>
  <si>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</si>
  <si>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</si>
  <si>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</si>
  <si>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</si>
  <si>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</si>
  <si>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</si>
  <si>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</si>
  <si>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</si>
  <si>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</si>
  <si>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</si>
  <si>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</si>
  <si>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</si>
  <si>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</si>
  <si>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</si>
  <si>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</si>
  <si>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</si>
  <si>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</si>
  <si>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</si>
  <si>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</si>
  <si>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</si>
  <si>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</si>
  <si>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</si>
  <si>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</si>
  <si>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</si>
  <si>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</si>
  <si>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</si>
  <si>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</si>
  <si>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</si>
  <si>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</si>
  <si>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</si>
  <si>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</si>
  <si>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</si>
  <si>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</si>
  <si>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</si>
  <si>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</si>
  <si>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</si>
  <si>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</si>
  <si>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</si>
  <si>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</si>
  <si>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</si>
  <si>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</si>
  <si>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</si>
  <si>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</si>
  <si>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</si>
  <si>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</si>
  <si>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</si>
  <si>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</si>
  <si>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</si>
  <si>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</si>
  <si>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</si>
  <si>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</si>
  <si>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</si>
  <si>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</si>
  <si>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</si>
  <si>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</si>
  <si>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</si>
  <si>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</si>
  <si>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</si>
  <si>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</si>
  <si>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</si>
  <si>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</si>
  <si>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</si>
  <si>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</si>
  <si>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</si>
  <si>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</si>
  <si>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</si>
  <si>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</si>
  <si>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</si>
  <si>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</si>
  <si>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</si>
  <si>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</si>
  <si>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</si>
  <si>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</si>
  <si>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</si>
  <si>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</si>
  <si>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</si>
  <si>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</si>
  <si>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</si>
  <si>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</si>
  <si>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</si>
  <si>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</si>
  <si>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</si>
  <si>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</si>
  <si>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</si>
  <si>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</si>
  <si>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</si>
  <si>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</si>
  <si>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</si>
  <si>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</si>
  <si>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</si>
  <si>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</si>
  <si>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</si>
  <si>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</si>
  <si>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</si>
  <si>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</si>
  <si>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</si>
  <si>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</si>
  <si>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</si>
  <si>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</si>
  <si>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</si>
  <si>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</si>
  <si>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</si>
  <si>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</si>
  <si>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</si>
  <si>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</si>
  <si>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</si>
  <si>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</si>
  <si>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</si>
  <si>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</si>
  <si>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</si>
  <si>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</si>
  <si>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</si>
  <si>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</si>
  <si>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</si>
  <si>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</si>
  <si>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</si>
  <si>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</si>
  <si>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</si>
  <si>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</si>
  <si>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</si>
  <si>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</si>
  <si>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</si>
  <si>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</si>
  <si>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</si>
  <si>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</si>
  <si>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</si>
  <si>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</si>
  <si>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</si>
  <si>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</si>
  <si>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</si>
  <si>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</si>
  <si>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</si>
  <si>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</si>
  <si>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</si>
  <si>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</si>
  <si>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</si>
  <si>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</si>
  <si>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</si>
  <si>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</si>
  <si>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</si>
  <si>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</si>
  <si>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</si>
  <si>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</si>
  <si>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</si>
  <si>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</si>
  <si>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</si>
  <si>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</si>
  <si>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</si>
  <si>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</si>
  <si>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</si>
  <si>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</si>
  <si>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</si>
  <si>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</si>
  <si>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</si>
  <si>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</si>
  <si>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</si>
  <si>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</si>
  <si>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</si>
  <si>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</si>
  <si>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</si>
  <si>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</si>
  <si>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</si>
  <si>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</si>
  <si>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</si>
  <si>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</si>
  <si>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</si>
  <si>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</si>
  <si>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</si>
  <si>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</si>
  <si>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</si>
  <si>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</si>
  <si>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</si>
  <si>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</si>
  <si>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</si>
  <si>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</si>
  <si>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</si>
  <si>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</si>
  <si>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</si>
  <si>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</si>
  <si>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</si>
  <si>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</si>
  <si>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</si>
  <si>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</si>
  <si>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</si>
  <si>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</si>
  <si>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</si>
  <si>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</si>
  <si>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</si>
  <si>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</si>
  <si>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</si>
  <si>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</si>
  <si>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</si>
  <si>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</si>
  <si>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</si>
  <si>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</si>
  <si>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</si>
  <si>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</si>
  <si>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</si>
  <si>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</si>
  <si>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</si>
  <si>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</si>
  <si>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</si>
  <si>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</si>
  <si>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</si>
  <si>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</si>
  <si>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</si>
  <si>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</si>
  <si>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</si>
  <si>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</si>
  <si>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</si>
  <si>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</si>
  <si>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</si>
  <si>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</si>
  <si>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</si>
  <si>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</si>
  <si>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</si>
  <si>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</si>
  <si>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</si>
  <si>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</si>
  <si>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</si>
  <si>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</si>
  <si>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</si>
  <si>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</si>
  <si>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</si>
  <si>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</si>
  <si>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</si>
  <si>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</si>
  <si>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</si>
  <si>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</si>
  <si>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</si>
  <si>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</si>
  <si>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</si>
  <si>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</si>
  <si>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</si>
  <si>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</si>
  <si>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</si>
  <si>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</si>
  <si>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</si>
  <si>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</si>
  <si>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</si>
  <si>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</si>
  <si>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</si>
  <si>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</si>
  <si>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</si>
  <si>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</si>
  <si>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</si>
  <si>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</si>
  <si>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</si>
  <si>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</si>
  <si>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</si>
  <si>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</si>
  <si>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</si>
  <si>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</si>
  <si>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</si>
  <si>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</si>
  <si>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</si>
  <si>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</si>
  <si>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</si>
  <si>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</si>
  <si>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</si>
  <si>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</si>
  <si>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</si>
  <si>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</si>
  <si>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</si>
  <si>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</si>
  <si>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</si>
  <si>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</si>
  <si>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</si>
  <si>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</si>
  <si>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</si>
  <si>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</si>
  <si>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</si>
  <si>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</si>
  <si>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</si>
  <si>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</si>
  <si>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</si>
  <si>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</si>
  <si>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</si>
  <si>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</si>
  <si>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</si>
  <si>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</si>
  <si>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</si>
  <si>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</si>
  <si>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</si>
  <si>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</si>
  <si>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</si>
  <si>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</si>
  <si>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</si>
  <si>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</si>
  <si>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</si>
  <si>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</si>
  <si>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</si>
  <si>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</si>
  <si>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</si>
  <si>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</si>
  <si>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</si>
  <si>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</si>
  <si>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</si>
  <si>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</si>
  <si>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</si>
  <si>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</si>
  <si>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</si>
  <si>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</si>
  <si>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</si>
  <si>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</si>
  <si>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</si>
  <si>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</si>
  <si>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</si>
  <si>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</si>
  <si>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</si>
  <si>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</si>
  <si>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</si>
  <si>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</si>
  <si>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</si>
  <si>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</si>
  <si>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</si>
  <si>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</si>
  <si>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</si>
  <si>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</si>
  <si>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</si>
  <si>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</si>
  <si>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</si>
  <si>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</si>
  <si>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</si>
  <si>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</si>
  <si>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</si>
  <si>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</si>
  <si>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</si>
  <si>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</si>
  <si>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</si>
  <si>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</si>
  <si>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</si>
  <si>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</si>
  <si>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</si>
  <si>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</si>
  <si>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</si>
  <si>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</si>
  <si>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</si>
  <si>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</si>
  <si>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</si>
  <si>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</si>
  <si>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</si>
  <si>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</si>
  <si>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</si>
  <si>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</si>
  <si>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</si>
  <si>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</si>
  <si>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</si>
  <si>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</si>
  <si>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</si>
  <si>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</si>
  <si>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</si>
  <si>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</si>
  <si>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</si>
  <si>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</si>
  <si>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</si>
  <si>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</si>
  <si>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</si>
  <si>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</si>
  <si>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</si>
  <si>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</si>
  <si>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</si>
  <si>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</si>
  <si>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</si>
  <si>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</si>
  <si>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</si>
  <si>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</si>
  <si>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</si>
  <si>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</si>
  <si>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</si>
  <si>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</si>
  <si>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</si>
  <si>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</si>
  <si>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</si>
  <si>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</si>
  <si>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</si>
  <si>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</si>
  <si>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</si>
  <si>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</si>
  <si>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</si>
  <si>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</si>
  <si>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</si>
  <si>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</si>
  <si>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</si>
  <si>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</si>
  <si>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</si>
  <si>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</si>
  <si>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</si>
  <si>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</si>
  <si>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</si>
  <si>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</si>
  <si>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</si>
  <si>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</si>
  <si>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</si>
  <si>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</si>
  <si>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</si>
  <si>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</si>
  <si>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</si>
  <si>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</si>
  <si>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</si>
  <si>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</si>
  <si>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</si>
  <si>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</si>
  <si>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</si>
  <si>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</si>
  <si>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</si>
  <si>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</si>
  <si>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</si>
  <si>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</si>
  <si>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</si>
  <si>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</si>
  <si>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</si>
  <si>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</si>
  <si>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</si>
  <si>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</si>
  <si>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</si>
  <si>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</si>
  <si>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</si>
  <si>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</si>
  <si>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</si>
  <si>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</si>
  <si>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</si>
  <si>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</si>
  <si>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</si>
  <si>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</si>
  <si>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</si>
  <si>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</si>
  <si>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</si>
  <si>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</si>
  <si>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</si>
  <si>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</si>
  <si>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</si>
  <si>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</si>
  <si>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</si>
  <si>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</si>
  <si>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</si>
  <si>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</si>
  <si>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</si>
  <si>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</si>
  <si>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</si>
  <si>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</si>
  <si>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</si>
  <si>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</si>
  <si>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</si>
  <si>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</si>
  <si>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</si>
  <si>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</si>
  <si>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</si>
  <si>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</si>
  <si>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</si>
  <si>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</si>
  <si>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</si>
  <si>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</si>
  <si>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</si>
  <si>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</si>
  <si>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</si>
  <si>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</si>
  <si>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</si>
  <si>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</si>
  <si>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</si>
  <si>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</si>
  <si>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</si>
  <si>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</si>
  <si>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</si>
  <si>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</si>
  <si>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</si>
  <si>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</si>
  <si>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</si>
  <si>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</si>
  <si>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</si>
  <si>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</si>
  <si>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</si>
  <si>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</si>
  <si>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</si>
  <si>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</si>
  <si>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</si>
  <si>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</si>
  <si>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</si>
  <si>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</si>
  <si>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</si>
  <si>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</si>
  <si>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</si>
  <si>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</si>
  <si>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</si>
  <si>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</si>
  <si>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</si>
  <si>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</si>
  <si>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</si>
  <si>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</si>
  <si>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</si>
  <si>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</si>
  <si>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</si>
  <si>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</si>
  <si>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</si>
  <si>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</si>
  <si>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</si>
  <si>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</si>
  <si>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</si>
  <si>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</si>
  <si>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</si>
  <si>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</si>
  <si>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</si>
  <si>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</si>
  <si>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</si>
  <si>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</si>
  <si>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</si>
  <si>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</si>
  <si>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</si>
  <si>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</si>
  <si>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</si>
  <si>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</si>
  <si>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</si>
  <si>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</si>
  <si>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</si>
  <si>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</si>
  <si>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</si>
  <si>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</si>
  <si>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</si>
  <si>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</si>
  <si>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</si>
  <si>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</si>
  <si>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</si>
  <si>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</si>
  <si>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</si>
  <si>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</si>
  <si>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</si>
  <si>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</si>
  <si>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</si>
  <si>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</si>
  <si>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</si>
  <si>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</si>
  <si>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</si>
  <si>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</si>
  <si>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</si>
  <si>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</si>
  <si>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</si>
  <si>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</si>
  <si>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</si>
  <si>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</si>
  <si>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</si>
  <si>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</si>
  <si>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</si>
  <si>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</si>
  <si>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</si>
  <si>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</si>
  <si>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</si>
  <si>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</si>
  <si>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</si>
  <si>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</si>
  <si>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</si>
  <si>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</si>
  <si>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</si>
  <si>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</si>
  <si>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</si>
  <si>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</si>
  <si>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</si>
  <si>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</si>
  <si>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</si>
  <si>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</si>
  <si>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</si>
  <si>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</si>
  <si>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</si>
  <si>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</si>
  <si>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</si>
  <si>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</si>
  <si>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</si>
  <si>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</si>
  <si>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</si>
  <si>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</si>
  <si>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</si>
  <si>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</si>
  <si>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</si>
  <si>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</si>
  <si>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</si>
  <si>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</si>
  <si>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</si>
  <si>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</si>
  <si>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</si>
  <si>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</si>
  <si>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</si>
  <si>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</si>
  <si>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</si>
  <si>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</si>
  <si>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</si>
  <si>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</si>
  <si>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</si>
  <si>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</si>
  <si>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</si>
  <si>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</si>
  <si>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</si>
  <si>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</si>
  <si>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</si>
  <si>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</si>
  <si>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</si>
  <si>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</si>
  <si>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</si>
  <si>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</si>
  <si>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</si>
  <si>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</si>
  <si>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</si>
  <si>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</si>
  <si>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</si>
  <si>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</si>
  <si>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</si>
  <si>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</si>
  <si>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</si>
  <si>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</si>
  <si>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</si>
  <si>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</si>
  <si>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</si>
  <si>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</si>
  <si>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</si>
  <si>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</si>
  <si>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</si>
  <si>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</si>
  <si>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</si>
  <si>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</si>
  <si>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</si>
  <si>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</si>
  <si>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</si>
  <si>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</si>
  <si>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</si>
  <si>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</si>
  <si>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</si>
  <si>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</si>
  <si>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</si>
  <si>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</si>
  <si>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</si>
  <si>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</si>
  <si>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</si>
  <si>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</si>
  <si>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</si>
  <si>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</si>
  <si>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</si>
  <si>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</si>
  <si>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</si>
  <si>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</si>
  <si>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</si>
  <si>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</si>
  <si>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</si>
  <si>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</si>
  <si>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</si>
  <si>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</si>
  <si>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</si>
  <si>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</si>
  <si>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</si>
  <si>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</si>
  <si>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</si>
  <si>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</si>
  <si>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</si>
  <si>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</si>
  <si>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</si>
  <si>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</si>
  <si>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</si>
  <si>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</si>
  <si>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</si>
  <si>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</si>
  <si>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</si>
  <si>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</si>
  <si>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</si>
  <si>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</si>
  <si>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</si>
  <si>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</si>
  <si>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</si>
  <si>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</si>
  <si>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</si>
  <si>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</si>
  <si>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</si>
  <si>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</si>
  <si>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</si>
  <si>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</si>
  <si>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</si>
  <si>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</si>
  <si>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</si>
  <si>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</si>
  <si>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</si>
  <si>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</si>
  <si>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</si>
  <si>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</si>
  <si>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</si>
  <si>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</si>
  <si>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</si>
  <si>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</si>
  <si>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</si>
  <si>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</si>
  <si>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</si>
  <si>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</si>
  <si>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</si>
  <si>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</si>
  <si>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</si>
  <si>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</si>
  <si>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</si>
  <si>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</si>
  <si>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</si>
  <si>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</si>
  <si>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</si>
  <si>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</si>
  <si>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</si>
  <si>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</si>
  <si>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</si>
  <si>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</si>
  <si>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</si>
  <si>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</si>
  <si>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</si>
  <si>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</si>
  <si>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</si>
  <si>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</si>
  <si>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</si>
  <si>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</si>
  <si>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</si>
  <si>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</si>
  <si>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</si>
  <si>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</si>
  <si>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</si>
  <si>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</si>
  <si>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</si>
  <si>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</si>
  <si>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</si>
  <si>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</si>
  <si>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</si>
  <si>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</si>
  <si>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</si>
  <si>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</si>
  <si>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</si>
  <si>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</si>
  <si>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</si>
  <si>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</si>
  <si>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</si>
  <si>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</si>
  <si>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</si>
  <si>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</si>
  <si>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</si>
  <si>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</si>
  <si>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</si>
  <si>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</si>
  <si>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</si>
  <si>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</si>
  <si>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</si>
  <si>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</si>
  <si>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</si>
  <si>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</si>
  <si>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</si>
  <si>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</si>
  <si>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</si>
  <si>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</si>
  <si>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</si>
  <si>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</si>
  <si>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</si>
  <si>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</si>
  <si>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</si>
  <si>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</si>
  <si>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</si>
  <si>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</si>
  <si>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</si>
  <si>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</si>
  <si>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</si>
  <si>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</si>
  <si>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</si>
  <si>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</si>
  <si>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</si>
  <si>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</si>
  <si>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</si>
  <si>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</si>
  <si>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</si>
  <si>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</si>
  <si>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</si>
  <si>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</si>
  <si>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</si>
  <si>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</si>
  <si>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</si>
  <si>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</si>
  <si>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</si>
  <si>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</si>
  <si>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</si>
  <si>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</si>
  <si>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</si>
  <si>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</si>
  <si>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</si>
  <si>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</si>
  <si>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</si>
  <si>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</si>
  <si>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</si>
  <si>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</si>
  <si>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</si>
  <si>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</si>
  <si>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</si>
  <si>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</si>
  <si>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</si>
  <si>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</si>
  <si>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</si>
  <si>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</si>
  <si>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</si>
  <si>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</si>
  <si>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</si>
  <si>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</si>
  <si>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</si>
  <si>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</si>
  <si>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</si>
  <si>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</si>
  <si>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</si>
  <si>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</si>
  <si>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</si>
  <si>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</si>
  <si>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</si>
  <si>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</si>
  <si>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</si>
  <si>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</si>
  <si>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</si>
  <si>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</si>
  <si>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</si>
  <si>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</si>
  <si>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</si>
  <si>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</si>
  <si>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</si>
  <si>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</si>
  <si>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</si>
  <si>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</si>
  <si>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</si>
  <si>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</si>
  <si>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</si>
  <si>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</si>
  <si>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</si>
  <si>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</si>
  <si>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</si>
  <si>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</si>
  <si>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</si>
  <si>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</si>
  <si>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</si>
  <si>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</si>
  <si>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</si>
  <si>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</si>
  <si>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</si>
  <si>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</si>
  <si>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</si>
  <si>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</si>
  <si>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</si>
  <si>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</si>
  <si>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</si>
  <si>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</si>
  <si>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</si>
  <si>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</si>
  <si>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</si>
  <si>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</si>
  <si>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</si>
  <si>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</si>
  <si>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</si>
  <si>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</si>
  <si>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</si>
  <si>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</si>
  <si>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</si>
  <si>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</si>
  <si>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</si>
  <si>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</si>
  <si>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</si>
  <si>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</si>
  <si>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</si>
  <si>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</si>
  <si>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</si>
  <si>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</si>
  <si>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</si>
  <si>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</si>
  <si>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</si>
  <si>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</si>
  <si>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</si>
  <si>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</si>
  <si>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</si>
  <si>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</si>
  <si>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</si>
  <si>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</si>
  <si>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</si>
  <si>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</si>
  <si>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</si>
  <si>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</si>
  <si>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</si>
  <si>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</si>
  <si>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</si>
  <si>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</si>
  <si>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</si>
  <si>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</si>
  <si>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</si>
  <si>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</si>
  <si>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</si>
  <si>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</si>
  <si>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</si>
  <si>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</si>
  <si>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</si>
  <si>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</si>
  <si>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</si>
  <si>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</si>
  <si>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</si>
  <si>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</si>
  <si>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</si>
  <si>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</si>
  <si>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</si>
  <si>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</si>
  <si>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</si>
  <si>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</si>
  <si>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</si>
  <si>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</si>
  <si>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</si>
  <si>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</si>
  <si>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</si>
  <si>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</si>
  <si>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</si>
  <si>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</si>
  <si>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</si>
  <si>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</si>
  <si>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</si>
  <si>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</si>
  <si>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</si>
  <si>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</si>
  <si>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</si>
  <si>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</si>
  <si>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</si>
  <si>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</si>
  <si>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</si>
  <si>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</si>
  <si>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</si>
  <si>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</si>
  <si>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</si>
  <si>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</si>
  <si>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</si>
  <si>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</si>
  <si>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</si>
  <si>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</si>
  <si>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</si>
  <si>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</si>
  <si>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</si>
  <si>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</si>
  <si>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</si>
  <si>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</si>
  <si>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</si>
  <si>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</si>
  <si>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</si>
  <si>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</si>
  <si>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</si>
  <si>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</si>
  <si>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</si>
  <si>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</si>
  <si>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</si>
  <si>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</si>
  <si>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</si>
  <si>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</si>
  <si>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</si>
  <si>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</si>
  <si>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</si>
  <si>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</si>
  <si>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</si>
  <si>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</si>
  <si>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</si>
  <si>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</si>
  <si>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</si>
  <si>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</si>
  <si>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</si>
  <si>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</si>
  <si>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</si>
  <si>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</si>
  <si>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</si>
  <si>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</si>
  <si>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</si>
  <si>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</si>
  <si>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</si>
  <si>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</si>
  <si>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</si>
  <si>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</si>
  <si>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</si>
  <si>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</si>
  <si>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</si>
  <si>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</si>
  <si>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</si>
  <si>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</si>
  <si>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</si>
  <si>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</si>
  <si>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</si>
  <si>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</si>
  <si>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</si>
  <si>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</si>
  <si>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</si>
  <si>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</si>
  <si>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</si>
  <si>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</si>
  <si>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</si>
  <si>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</si>
  <si>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</si>
  <si>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</si>
  <si>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</si>
  <si>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</si>
  <si>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</si>
  <si>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</si>
  <si>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</si>
  <si>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</si>
  <si>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</si>
  <si>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</si>
  <si>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</si>
  <si>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</si>
  <si>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</si>
  <si>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</si>
  <si>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</si>
  <si>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</si>
  <si>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</si>
  <si>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</si>
  <si>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</si>
  <si>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</si>
  <si>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</si>
  <si>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</si>
  <si>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</si>
  <si>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</si>
  <si>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</si>
  <si>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</si>
  <si>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</si>
  <si>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</si>
  <si>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</si>
  <si>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</si>
  <si>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</si>
  <si>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</si>
  <si>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</si>
  <si>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</si>
  <si>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</si>
  <si>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</si>
  <si>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</si>
  <si>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</si>
  <si>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</si>
  <si>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</si>
  <si>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</si>
  <si>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</si>
  <si>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</si>
  <si>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</si>
  <si>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</si>
  <si>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</si>
  <si>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</si>
  <si>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</si>
  <si>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</si>
  <si>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</si>
  <si>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</si>
  <si>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</si>
  <si>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</si>
  <si>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</si>
  <si>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</si>
  <si>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</si>
  <si>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</si>
  <si>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</si>
  <si>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</si>
  <si>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</si>
  <si>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</si>
  <si>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</si>
  <si>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</si>
  <si>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</si>
  <si>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</si>
  <si>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</si>
  <si>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</si>
  <si>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</si>
  <si>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</si>
  <si>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</si>
  <si>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</si>
  <si>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</si>
  <si>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</si>
  <si>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</si>
  <si>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</si>
  <si>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</si>
  <si>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</si>
  <si>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</si>
  <si>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</si>
  <si>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</si>
  <si>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</si>
  <si>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</si>
  <si>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</si>
  <si>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</si>
  <si>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</si>
  <si>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</si>
  <si>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</si>
  <si>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</si>
  <si>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</si>
  <si>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</si>
  <si>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</si>
  <si>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</si>
  <si>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</si>
  <si>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</si>
  <si>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</si>
  <si>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</si>
  <si>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</si>
  <si>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</si>
  <si>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</si>
  <si>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</si>
  <si>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</si>
  <si>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</si>
  <si>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</si>
  <si>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</si>
  <si>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</si>
  <si>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</si>
  <si>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</si>
  <si>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</si>
  <si>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</si>
  <si>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</si>
  <si>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</si>
  <si>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</si>
  <si>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</si>
  <si>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</si>
  <si>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</si>
  <si>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</si>
  <si>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</si>
  <si>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</si>
  <si>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</si>
  <si>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</si>
  <si>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</si>
  <si>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</si>
  <si>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</si>
  <si>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</si>
  <si>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</si>
  <si>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</si>
  <si>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</si>
  <si>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</si>
  <si>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</si>
  <si>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</si>
  <si>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</si>
  <si>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</si>
  <si>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</si>
  <si>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</si>
  <si>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</si>
  <si>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</si>
  <si>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</si>
  <si>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</si>
  <si>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</si>
  <si>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</si>
  <si>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</si>
  <si>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</si>
  <si>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</si>
  <si>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</si>
  <si>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</si>
  <si>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</si>
  <si>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</si>
  <si>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</si>
  <si>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</si>
  <si>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</si>
  <si>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</si>
  <si>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</si>
  <si>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</si>
  <si>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</si>
  <si>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</si>
  <si>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</si>
  <si>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</si>
  <si>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</si>
  <si>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</si>
  <si>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</si>
  <si>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</si>
  <si>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</si>
  <si>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</si>
  <si>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</si>
  <si>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</si>
  <si>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</si>
  <si>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</si>
  <si>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</si>
  <si>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</si>
  <si>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</si>
  <si>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</si>
  <si>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</si>
  <si>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</si>
  <si>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</si>
  <si>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</si>
  <si>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</si>
  <si>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</si>
  <si>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</si>
  <si>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</si>
  <si>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</si>
  <si>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</si>
  <si>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</si>
  <si>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</si>
  <si>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</si>
  <si>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</si>
  <si>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</si>
  <si>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</si>
  <si>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</si>
  <si>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</si>
  <si>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</si>
  <si>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</si>
  <si>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</si>
  <si>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</si>
  <si>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</si>
  <si>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</si>
  <si>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</si>
  <si>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</si>
  <si>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</si>
  <si>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</si>
  <si>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</si>
  <si>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</si>
  <si>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</si>
  <si>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</si>
  <si>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</si>
  <si>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</si>
  <si>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</si>
  <si>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</si>
  <si>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</si>
  <si>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</si>
  <si>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</si>
  <si>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</si>
  <si>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</si>
  <si>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</si>
  <si>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</si>
  <si>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</si>
  <si>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</si>
  <si>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</si>
  <si>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</si>
  <si>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</si>
  <si>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</si>
  <si>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</si>
  <si>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</si>
  <si>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</si>
  <si>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</si>
  <si>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</si>
  <si>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</si>
  <si>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</si>
  <si>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</si>
  <si>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</si>
  <si>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</si>
  <si>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</si>
  <si>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</si>
  <si>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</si>
  <si>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</si>
  <si>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</si>
  <si>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</si>
  <si>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</si>
  <si>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</si>
  <si>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</si>
  <si>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</si>
  <si>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</si>
  <si>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</si>
  <si>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</si>
  <si>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</si>
  <si>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</si>
  <si>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</si>
  <si>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</si>
  <si>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</si>
  <si>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</si>
  <si>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</si>
  <si>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</si>
  <si>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</si>
  <si>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</si>
  <si>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</si>
  <si>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</si>
  <si>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</si>
  <si>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</si>
  <si>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</si>
  <si>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</si>
  <si>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</si>
  <si>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</si>
  <si>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</si>
  <si>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</si>
  <si>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</si>
  <si>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</si>
  <si>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</si>
  <si>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</si>
  <si>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</si>
  <si>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</si>
  <si>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</si>
  <si>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</si>
  <si>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</si>
  <si>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</si>
  <si>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</si>
  <si>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</si>
  <si>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</si>
  <si>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</si>
  <si>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</si>
  <si>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</si>
  <si>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</si>
  <si>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</si>
  <si>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</si>
  <si>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</si>
  <si>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</si>
  <si>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</si>
  <si>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</si>
  <si>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</si>
  <si>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</si>
  <si>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</si>
  <si>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</si>
  <si>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</si>
  <si>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</si>
  <si>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</si>
  <si>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</si>
  <si>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</si>
  <si>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</si>
  <si>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</si>
  <si>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</si>
  <si>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</si>
  <si>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</si>
  <si>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</si>
  <si>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</si>
  <si>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</si>
  <si>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</si>
  <si>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</si>
  <si>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</si>
  <si>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</si>
  <si>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</si>
  <si>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</si>
  <si>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</si>
  <si>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</si>
  <si>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</si>
  <si>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</si>
  <si>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</si>
  <si>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</si>
  <si>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</si>
  <si>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</si>
  <si>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</si>
  <si>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</si>
  <si>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</si>
  <si>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</si>
  <si>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</si>
  <si>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</si>
  <si>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</si>
  <si>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</si>
  <si>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</si>
  <si>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</si>
  <si>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</si>
  <si>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</si>
  <si>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</si>
  <si>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</si>
  <si>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</si>
  <si>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</si>
  <si>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</si>
  <si>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</si>
  <si>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</si>
  <si>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</si>
  <si>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</si>
  <si>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</si>
  <si>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</si>
  <si>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</si>
  <si>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</si>
  <si>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</si>
  <si>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</si>
  <si>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</si>
  <si>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</si>
  <si>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</si>
  <si>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</si>
  <si>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</si>
  <si>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</si>
  <si>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</si>
  <si>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</si>
  <si>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</si>
  <si>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</si>
  <si>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</si>
  <si>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</si>
  <si>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</si>
  <si>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</si>
  <si>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</si>
  <si>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</si>
  <si>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</si>
  <si>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</si>
  <si>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</si>
  <si>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</si>
  <si>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</si>
  <si>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</si>
  <si>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</si>
  <si>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</si>
  <si>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</si>
  <si>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</si>
  <si>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</si>
  <si>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</si>
  <si>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</si>
  <si>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</si>
  <si>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</si>
  <si>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</si>
  <si>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</si>
  <si>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</si>
  <si>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</si>
  <si>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</si>
  <si>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</si>
  <si>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</si>
  <si>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</si>
  <si>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</si>
  <si>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</si>
  <si>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</si>
  <si>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</si>
  <si>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</si>
  <si>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</si>
  <si>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</si>
  <si>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</si>
  <si>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</si>
  <si>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</si>
  <si>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</si>
  <si>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</si>
  <si>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</si>
  <si>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</si>
  <si>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</si>
  <si>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</si>
  <si>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</si>
  <si>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</si>
  <si>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</si>
  <si>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</si>
  <si>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</si>
  <si>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</si>
  <si>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</si>
  <si>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</si>
  <si>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</si>
  <si>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</si>
  <si>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</si>
  <si>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</si>
  <si>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</si>
  <si>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</si>
  <si>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</si>
  <si>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</si>
  <si>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</si>
  <si>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</si>
  <si>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</si>
  <si>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</si>
  <si>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</si>
  <si>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</si>
  <si>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</si>
  <si>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</si>
  <si>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</si>
  <si>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</si>
  <si>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</si>
  <si>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</si>
  <si>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</si>
  <si>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</si>
  <si>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</si>
  <si>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</si>
  <si>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</si>
  <si>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</si>
  <si>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</si>
  <si>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</si>
  <si>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</si>
  <si>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</si>
  <si>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</si>
  <si>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</si>
  <si>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</si>
  <si>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</si>
  <si>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</si>
  <si>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</si>
  <si>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</si>
  <si>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</si>
  <si>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</si>
  <si>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</si>
  <si>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</si>
  <si>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</si>
  <si>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</si>
  <si>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</si>
  <si>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</si>
  <si>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</si>
  <si>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</si>
  <si>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</si>
  <si>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</si>
  <si>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</si>
  <si>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</si>
  <si>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</si>
  <si>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</si>
  <si>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</si>
  <si>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</si>
  <si>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</si>
  <si>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</si>
  <si>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</si>
  <si>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</si>
  <si>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</si>
  <si>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</si>
  <si>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</si>
  <si>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</si>
  <si>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</si>
  <si>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</si>
  <si>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</si>
  <si>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</si>
  <si>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</si>
  <si>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</si>
  <si>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</si>
  <si>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</si>
  <si>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</si>
  <si>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</si>
  <si>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</si>
  <si>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</si>
  <si>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</si>
  <si>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</si>
  <si>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</si>
  <si>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</si>
  <si>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</si>
  <si>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</si>
  <si>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</si>
  <si>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</si>
  <si>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</si>
  <si>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</si>
  <si>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</si>
  <si>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</si>
  <si>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</si>
  <si>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</si>
  <si>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</si>
  <si>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</si>
  <si>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</si>
  <si>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</si>
  <si>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</si>
  <si>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</si>
  <si>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</si>
  <si>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</si>
  <si>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</si>
  <si>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</si>
  <si>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</si>
  <si>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</si>
  <si>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</si>
  <si>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</si>
  <si>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</si>
  <si>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</si>
  <si>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</si>
  <si>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</si>
  <si>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</si>
  <si>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</si>
  <si>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</si>
  <si>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</si>
  <si>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</si>
  <si>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</si>
  <si>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</si>
  <si>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</si>
  <si>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</si>
  <si>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</si>
  <si>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</si>
  <si>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</si>
  <si>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</si>
  <si>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</si>
  <si>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</si>
  <si>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</si>
  <si>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</si>
  <si>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</si>
  <si>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</si>
  <si>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</si>
  <si>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</si>
  <si>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</si>
  <si>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</si>
  <si>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</si>
  <si>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</si>
  <si>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</si>
  <si>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</si>
  <si>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</si>
  <si>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</si>
  <si>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</si>
  <si>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</si>
  <si>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</si>
  <si>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</si>
  <si>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</si>
  <si>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</si>
  <si>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</si>
  <si>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</si>
  <si>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</si>
  <si>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</si>
  <si>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</si>
  <si>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</si>
  <si>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</si>
  <si>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</si>
  <si>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</si>
  <si>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</si>
  <si>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</si>
  <si>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</si>
  <si>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</si>
  <si>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</si>
  <si>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</si>
  <si>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</si>
  <si>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</si>
  <si>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</si>
  <si>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</si>
  <si>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</si>
  <si>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</si>
  <si>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</si>
  <si>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</si>
  <si>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</si>
  <si>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</si>
  <si>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</si>
  <si>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</si>
  <si>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</si>
  <si>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</si>
  <si>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</si>
  <si>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</si>
  <si>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</si>
  <si>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</si>
  <si>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</si>
  <si>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</si>
  <si>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</si>
  <si>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</si>
  <si>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</si>
  <si>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</si>
  <si>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</si>
  <si>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</si>
  <si>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</si>
  <si>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</si>
  <si>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</si>
  <si>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</si>
  <si>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</si>
  <si>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</si>
  <si>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</si>
  <si>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</si>
  <si>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</si>
  <si>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</si>
  <si>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</si>
  <si>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</si>
  <si>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</si>
  <si>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</si>
  <si>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</si>
  <si>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</si>
  <si>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</si>
  <si>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</si>
  <si>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</si>
  <si>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</si>
  <si>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</si>
  <si>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</si>
  <si>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</si>
  <si>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</si>
  <si>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</si>
  <si>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</si>
  <si>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</si>
  <si>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</si>
  <si>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</si>
  <si>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</si>
  <si>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</si>
  <si>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</si>
  <si>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</si>
  <si>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</si>
  <si>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</si>
  <si>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</si>
  <si>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</si>
  <si>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</si>
  <si>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</si>
  <si>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</si>
  <si>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</si>
  <si>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</si>
  <si>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</si>
  <si>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</si>
  <si>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</si>
  <si>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</si>
  <si>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</si>
  <si>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</si>
  <si>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</si>
  <si>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</si>
  <si>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</si>
  <si>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</si>
  <si>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</si>
  <si>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</si>
  <si>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</si>
  <si>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</si>
  <si>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</si>
  <si>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</si>
  <si>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</si>
  <si>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</si>
  <si>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</si>
  <si>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</si>
  <si>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</si>
  <si>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</si>
  <si>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</si>
  <si>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</si>
  <si>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</si>
  <si>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</si>
  <si>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</si>
  <si>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</si>
  <si>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</si>
  <si>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</si>
  <si>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</si>
  <si>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</si>
  <si>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</si>
  <si>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</si>
  <si>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</si>
  <si>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</si>
  <si>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</si>
  <si>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</si>
  <si>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</si>
  <si>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</si>
  <si>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</si>
  <si>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</si>
  <si>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</si>
  <si>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</si>
  <si>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</si>
  <si>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</si>
  <si>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</si>
  <si>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</si>
  <si>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</si>
  <si>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</si>
  <si>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</si>
  <si>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</si>
  <si>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</si>
  <si>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</si>
  <si>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</si>
  <si>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</si>
  <si>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</si>
  <si>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</si>
  <si>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</si>
  <si>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</si>
  <si>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</si>
  <si>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</si>
  <si>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</si>
  <si>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</si>
  <si>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</si>
  <si>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</si>
  <si>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</si>
  <si>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</si>
  <si>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</si>
  <si>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</si>
  <si>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</si>
  <si>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</si>
  <si>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</si>
  <si>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</si>
  <si>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</si>
  <si>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</si>
  <si>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</si>
  <si>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</si>
  <si>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</si>
  <si>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</si>
  <si>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</si>
  <si>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</si>
  <si>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</si>
  <si>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</si>
  <si>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</si>
  <si>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</si>
  <si>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</si>
  <si>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</si>
  <si>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</si>
  <si>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</si>
  <si>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</si>
  <si>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</si>
  <si>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</si>
  <si>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</si>
  <si>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</si>
  <si>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</si>
  <si>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</si>
  <si>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</si>
  <si>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</si>
  <si>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</si>
  <si>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</si>
  <si>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</si>
  <si>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</si>
  <si>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</si>
  <si>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</si>
  <si>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</si>
  <si>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</si>
  <si>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</si>
  <si>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</si>
  <si>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</si>
  <si>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</si>
  <si>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</si>
  <si>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</si>
  <si>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</si>
  <si>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</si>
  <si>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</si>
  <si>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</si>
  <si>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</si>
  <si>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</si>
  <si>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</si>
  <si>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</si>
  <si>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</si>
  <si>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</si>
  <si>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</si>
  <si>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</si>
  <si>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</si>
  <si>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</si>
  <si>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</si>
  <si>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</si>
  <si>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</si>
  <si>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</si>
  <si>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</si>
  <si>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</si>
  <si>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</si>
  <si>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</si>
  <si>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</si>
  <si>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</si>
  <si>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</si>
  <si>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</si>
  <si>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</si>
  <si>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</si>
  <si>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</si>
  <si>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</si>
  <si>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</si>
  <si>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</si>
  <si>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</si>
  <si>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</si>
  <si>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</si>
  <si>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</si>
  <si>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</si>
  <si>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</si>
  <si>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</si>
  <si>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</si>
  <si>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</si>
  <si>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</si>
  <si>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</si>
  <si>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</si>
  <si>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</si>
  <si>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</si>
  <si>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</si>
  <si>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</si>
  <si>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</si>
  <si>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</si>
  <si>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</si>
  <si>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</si>
  <si>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</si>
  <si>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</si>
  <si>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</si>
  <si>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</si>
  <si>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</si>
  <si>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</si>
  <si>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</si>
  <si>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</si>
  <si>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</si>
  <si>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</si>
  <si>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</si>
  <si>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</si>
  <si>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</si>
  <si>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</si>
  <si>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</si>
  <si>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</si>
  <si>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</si>
  <si>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</si>
  <si>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</si>
  <si>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</si>
  <si>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</si>
  <si>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</si>
  <si>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</si>
  <si>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</si>
  <si>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</si>
  <si>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</si>
  <si>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</si>
  <si>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</si>
  <si>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</si>
  <si>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</si>
  <si>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</si>
  <si>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</si>
  <si>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</si>
  <si>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</si>
  <si>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</si>
  <si>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</si>
  <si>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</si>
  <si>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</si>
  <si>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</si>
  <si>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</si>
  <si>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</si>
  <si>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</si>
  <si>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</si>
  <si>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</si>
  <si>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</si>
  <si>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</si>
  <si>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</si>
  <si>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</si>
  <si>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</si>
  <si>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</si>
  <si>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</si>
  <si>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</si>
  <si>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</si>
  <si>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</si>
  <si>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</si>
  <si>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</si>
  <si>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</si>
  <si>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</si>
  <si>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</si>
  <si>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</si>
  <si>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</si>
  <si>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</si>
  <si>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</si>
  <si>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</si>
  <si>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</si>
  <si>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</si>
  <si>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</si>
  <si>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</si>
  <si>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</si>
  <si>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</si>
  <si>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</si>
  <si>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</si>
  <si>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</si>
  <si>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</si>
  <si>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</si>
  <si>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</si>
  <si>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</si>
  <si>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</si>
  <si>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</si>
  <si>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</si>
  <si>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</si>
  <si>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</si>
  <si>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</si>
  <si>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</si>
  <si>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</si>
  <si>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</si>
  <si>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</si>
  <si>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</si>
  <si>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</si>
  <si>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</si>
  <si>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</si>
  <si>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</si>
  <si>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</si>
  <si>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</si>
  <si>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</si>
  <si>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</si>
  <si>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</si>
  <si>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</si>
  <si>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</si>
  <si>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</si>
  <si>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</si>
  <si>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</si>
  <si>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</si>
  <si>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</si>
  <si>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</si>
  <si>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</si>
  <si>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</si>
  <si>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</si>
  <si>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</si>
  <si>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</si>
  <si>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</si>
  <si>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</si>
  <si>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</si>
  <si>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</si>
  <si>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</si>
  <si>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</si>
  <si>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</si>
  <si>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</si>
  <si>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</si>
  <si>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</si>
  <si>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</si>
  <si>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</si>
  <si>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</si>
  <si>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</si>
  <si>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</si>
  <si>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</si>
  <si>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</si>
  <si>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</si>
  <si>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</si>
  <si>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</si>
  <si>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</si>
  <si>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</si>
  <si>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</si>
  <si>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</si>
  <si>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</si>
  <si>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</si>
  <si>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</si>
  <si>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</si>
  <si>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</si>
  <si>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</si>
  <si>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</si>
  <si>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</si>
  <si>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</si>
  <si>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</si>
  <si>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</si>
  <si>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</si>
  <si>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</si>
  <si>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</si>
  <si>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</si>
  <si>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</si>
  <si>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</si>
  <si>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</si>
  <si>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</si>
  <si>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</si>
  <si>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</si>
  <si>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</si>
  <si>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</si>
  <si>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</si>
  <si>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</si>
  <si>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</si>
  <si>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</si>
  <si>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</si>
  <si>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</si>
  <si>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</si>
  <si>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</si>
  <si>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</si>
  <si>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</si>
  <si>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</si>
  <si>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</si>
  <si>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</si>
  <si>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</si>
  <si>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</si>
  <si>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</si>
  <si>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</si>
  <si>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</si>
  <si>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</si>
  <si>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</si>
  <si>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</si>
  <si>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</si>
  <si>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</si>
  <si>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</si>
  <si>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</si>
  <si>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</si>
  <si>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</si>
  <si>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</si>
  <si>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</si>
  <si>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</si>
  <si>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</si>
  <si>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</si>
  <si>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</si>
  <si>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</si>
  <si>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</si>
  <si>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</si>
  <si>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</si>
  <si>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</si>
  <si>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</si>
  <si>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</si>
  <si>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</si>
  <si>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</si>
  <si>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</si>
  <si>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</si>
  <si>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</si>
  <si>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</si>
  <si>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</si>
  <si>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</si>
  <si>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</si>
  <si>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</si>
  <si>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</si>
  <si>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</si>
  <si>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</si>
  <si>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</si>
  <si>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</si>
  <si>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</si>
  <si>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</si>
  <si>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</si>
  <si>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</si>
  <si>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</si>
  <si>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</si>
  <si>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</si>
  <si>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</si>
  <si>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</si>
  <si>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</si>
  <si>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</si>
  <si>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</si>
  <si>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</si>
  <si>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</si>
  <si>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</si>
  <si>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</si>
  <si>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</si>
  <si>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</si>
  <si>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</si>
  <si>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</si>
  <si>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</si>
  <si>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</si>
  <si>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</si>
  <si>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</si>
  <si>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</si>
  <si>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</si>
  <si>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</si>
  <si>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</si>
  <si>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</si>
  <si>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</si>
  <si>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</si>
  <si>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</si>
  <si>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</si>
  <si>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</si>
  <si>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</si>
  <si>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</si>
  <si>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</si>
  <si>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</si>
  <si>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</si>
  <si>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</si>
  <si>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</si>
  <si>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</si>
  <si>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</si>
  <si>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</si>
  <si>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</si>
  <si>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</si>
  <si>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</si>
  <si>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</si>
  <si>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</si>
  <si>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</si>
  <si>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</si>
  <si>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</si>
  <si>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</si>
  <si>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</si>
  <si>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</si>
  <si>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</si>
  <si>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</si>
  <si>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</si>
  <si>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</si>
  <si>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</si>
  <si>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</si>
  <si>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</si>
  <si>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</si>
  <si>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</si>
  <si>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</si>
  <si>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</si>
  <si>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</si>
  <si>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</si>
  <si>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</si>
  <si>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</si>
  <si>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</si>
  <si>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</si>
  <si>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</si>
  <si>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</si>
  <si>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</si>
  <si>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</si>
  <si>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</si>
  <si>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</si>
  <si>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</si>
  <si>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</si>
  <si>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</si>
  <si>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</si>
  <si>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</si>
  <si>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</si>
  <si>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</si>
  <si>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</si>
  <si>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</si>
  <si>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</si>
  <si>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</si>
  <si>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</si>
  <si>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</si>
  <si>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</si>
  <si>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</si>
  <si>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</si>
  <si>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</si>
  <si>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</si>
  <si>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</si>
  <si>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</si>
  <si>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</si>
  <si>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</si>
  <si>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</si>
  <si>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</si>
  <si>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</si>
  <si>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</si>
  <si>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</si>
  <si>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</si>
  <si>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</si>
  <si>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</si>
  <si>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</si>
  <si>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</si>
  <si>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</si>
  <si>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</si>
  <si>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</si>
  <si>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</si>
  <si>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</si>
  <si>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</si>
  <si>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</si>
  <si>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</si>
  <si>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</si>
  <si>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</si>
  <si>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</si>
  <si>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</si>
  <si>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</si>
  <si>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</si>
  <si>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</si>
  <si>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</si>
  <si>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</si>
  <si>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</si>
  <si>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</si>
  <si>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</si>
  <si>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</si>
  <si>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</si>
  <si>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</si>
  <si>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</si>
  <si>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</si>
  <si>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</si>
  <si>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</si>
  <si>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</si>
  <si>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</si>
  <si>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</si>
  <si>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</si>
  <si>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</si>
  <si>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</si>
  <si>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</si>
  <si>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</si>
  <si>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</si>
  <si>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</si>
  <si>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</si>
  <si>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</si>
  <si>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</si>
  <si>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</si>
  <si>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</si>
  <si>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</si>
  <si>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</si>
  <si>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</si>
  <si>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</si>
  <si>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</si>
  <si>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</si>
  <si>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</si>
  <si>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</si>
  <si>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</si>
  <si>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</si>
  <si>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</si>
  <si>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</si>
  <si>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</si>
  <si>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</si>
  <si>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</si>
  <si>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</si>
  <si>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</si>
  <si>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</si>
  <si>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</si>
  <si>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</si>
  <si>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</si>
  <si>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</si>
  <si>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</si>
  <si>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</si>
  <si>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</si>
  <si>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</si>
  <si>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</si>
  <si>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</si>
  <si>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</si>
  <si>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</si>
  <si>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</si>
  <si>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</si>
  <si>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</si>
  <si>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</si>
  <si>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</si>
  <si>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</si>
  <si>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</si>
  <si>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</si>
  <si>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</si>
  <si>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</si>
  <si>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</si>
  <si>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</si>
  <si>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</si>
  <si>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</si>
  <si>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</si>
  <si>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</si>
  <si>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</si>
  <si>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</si>
  <si>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</si>
  <si>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</si>
  <si>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</si>
  <si>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</si>
  <si>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</si>
  <si>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</si>
  <si>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</si>
  <si>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</si>
  <si>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</si>
  <si>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</si>
  <si>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</si>
  <si>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</si>
  <si>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</si>
  <si>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</si>
  <si>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</si>
  <si>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</si>
  <si>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</si>
  <si>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</si>
  <si>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</si>
  <si>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</si>
  <si>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</si>
  <si>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</si>
  <si>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</si>
  <si>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</si>
  <si>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</si>
  <si>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</si>
  <si>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</si>
  <si>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</si>
  <si>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</si>
  <si>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</si>
  <si>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</si>
  <si>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</si>
  <si>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</si>
  <si>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</si>
  <si>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</si>
  <si>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</si>
  <si>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</si>
  <si>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</si>
  <si>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</si>
  <si>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</si>
  <si>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</si>
  <si>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</si>
  <si>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</si>
  <si>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</si>
  <si>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</si>
  <si>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</si>
  <si>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</si>
  <si>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</si>
  <si>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</si>
  <si>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</si>
  <si>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</si>
  <si>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</si>
  <si>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</si>
  <si>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</si>
  <si>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</si>
  <si>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</si>
  <si>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</si>
  <si>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</si>
  <si>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</si>
  <si>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</si>
  <si>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</si>
  <si>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</si>
  <si>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</si>
  <si>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</si>
  <si>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</si>
  <si>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</si>
  <si>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</si>
  <si>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</si>
  <si>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</si>
  <si>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</si>
  <si>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</si>
  <si>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</si>
  <si>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</si>
  <si>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</si>
  <si>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</si>
  <si>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</si>
  <si>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</si>
  <si>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</si>
  <si>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</si>
  <si>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</si>
  <si>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</si>
  <si>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</si>
  <si>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</si>
  <si>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</si>
  <si>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</si>
  <si>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</si>
  <si>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</si>
  <si>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</si>
  <si>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</si>
  <si>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</si>
  <si>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</si>
  <si>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</si>
  <si>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</si>
  <si>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</si>
  <si>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</si>
  <si>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</si>
  <si>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</si>
  <si>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</si>
  <si>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</si>
  <si>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</si>
  <si>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</si>
  <si>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</si>
  <si>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</si>
  <si>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</si>
  <si>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</si>
  <si>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</si>
  <si>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</si>
  <si>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</si>
  <si>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</si>
  <si>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</si>
  <si>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</si>
  <si>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</si>
  <si>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</si>
  <si>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</si>
  <si>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</si>
  <si>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</si>
  <si>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</si>
  <si>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</si>
  <si>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</si>
  <si>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</si>
  <si>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</si>
  <si>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</si>
  <si>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</si>
  <si>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</si>
  <si>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</si>
  <si>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</si>
  <si>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</si>
  <si>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</si>
  <si>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</si>
  <si>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</si>
  <si>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</si>
  <si>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</si>
  <si>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</si>
  <si>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</si>
  <si>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</si>
  <si>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</si>
  <si>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</si>
  <si>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</si>
  <si>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</si>
  <si>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</si>
  <si>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</si>
  <si>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</si>
  <si>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</si>
  <si>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</si>
  <si>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</si>
  <si>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</si>
  <si>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</si>
  <si>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</si>
  <si>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</si>
  <si>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</si>
  <si>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</si>
  <si>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</si>
  <si>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</si>
  <si>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</si>
  <si>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</si>
  <si>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</si>
  <si>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</si>
  <si>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</si>
  <si>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</si>
  <si>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</si>
  <si>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</si>
  <si>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</si>
  <si>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</si>
  <si>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</si>
  <si>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</si>
  <si>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</si>
  <si>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</si>
  <si>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</si>
  <si>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</si>
  <si>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</si>
  <si>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</si>
  <si>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</si>
  <si>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</si>
  <si>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</si>
  <si>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</si>
  <si>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</si>
  <si>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</si>
  <si>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</si>
  <si>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</si>
  <si>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</si>
  <si>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</si>
  <si>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</si>
  <si>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</si>
  <si>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</si>
  <si>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</si>
  <si>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</si>
  <si>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</si>
  <si>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</si>
  <si>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</si>
  <si>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</si>
  <si>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</si>
  <si>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</si>
  <si>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</si>
  <si>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</si>
  <si>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</si>
  <si>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</si>
  <si>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</si>
  <si>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</si>
  <si>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</si>
  <si>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</si>
  <si>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</si>
  <si>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</si>
  <si>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</si>
  <si>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</si>
  <si>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</si>
  <si>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</si>
  <si>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</si>
  <si>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</si>
  <si>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</si>
  <si>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</si>
  <si>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</si>
  <si>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</si>
  <si>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</si>
  <si>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</si>
  <si>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</si>
  <si>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</si>
  <si>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</si>
  <si>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</si>
  <si>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</si>
  <si>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</si>
  <si>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</si>
  <si>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</si>
  <si>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</si>
  <si>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</si>
  <si>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</si>
  <si>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</si>
  <si>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</si>
  <si>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</si>
  <si>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</si>
  <si>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</si>
  <si>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</si>
  <si>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</si>
  <si>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</si>
  <si>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</si>
  <si>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</si>
  <si>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</si>
  <si>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</si>
  <si>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</si>
  <si>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</si>
  <si>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</si>
  <si>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</si>
  <si>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</si>
  <si>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</si>
  <si>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</si>
  <si>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</si>
  <si>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</si>
  <si>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</si>
  <si>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</si>
  <si>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</si>
  <si>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</si>
  <si>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</si>
  <si>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</si>
  <si>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</si>
  <si>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</si>
  <si>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</si>
  <si>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</si>
  <si>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</si>
  <si>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</si>
  <si>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</si>
  <si>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</si>
  <si>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</si>
  <si>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</si>
  <si>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</si>
  <si>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</si>
  <si>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</si>
  <si>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</si>
  <si>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</si>
  <si>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</si>
  <si>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</si>
  <si>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</si>
  <si>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</si>
  <si>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</si>
  <si>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</si>
  <si>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</si>
  <si>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</si>
  <si>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</si>
  <si>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</si>
  <si>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</si>
  <si>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</si>
  <si>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</si>
  <si>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</si>
  <si>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</si>
  <si>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</si>
  <si>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</si>
  <si>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</si>
  <si>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</si>
  <si>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</si>
  <si>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</si>
  <si>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</si>
  <si>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</si>
  <si>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</si>
  <si>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</si>
  <si>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</si>
  <si>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</si>
  <si>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</si>
  <si>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</si>
  <si>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</si>
  <si>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</si>
  <si>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</si>
  <si>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</si>
  <si>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</si>
  <si>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</si>
  <si>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</si>
  <si>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</si>
  <si>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</si>
  <si>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</si>
  <si>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</si>
  <si>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</si>
  <si>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</si>
  <si>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</si>
  <si>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</si>
  <si>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</si>
  <si>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</si>
  <si>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</si>
  <si>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</si>
  <si>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</si>
  <si>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</si>
  <si>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</si>
  <si>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</si>
  <si>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</si>
  <si>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</si>
  <si>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</si>
  <si>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</si>
  <si>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</si>
  <si>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</si>
  <si>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</si>
  <si>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</si>
  <si>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</si>
  <si>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</si>
  <si>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</si>
  <si>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</si>
  <si>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</si>
  <si>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</si>
  <si>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</si>
  <si>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</si>
  <si>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</si>
  <si>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</si>
  <si>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</si>
  <si>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</si>
  <si>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</si>
  <si>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</si>
  <si>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</si>
  <si>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</si>
  <si>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</si>
  <si>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</si>
  <si>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</si>
  <si>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</si>
  <si>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</si>
  <si>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</si>
  <si>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</si>
  <si>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</si>
  <si>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</si>
  <si>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</si>
  <si>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</si>
  <si>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</si>
  <si>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</si>
  <si>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</si>
  <si>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</si>
  <si>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</si>
  <si>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</si>
  <si>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</si>
  <si>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</si>
  <si>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</si>
  <si>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</si>
  <si>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</si>
  <si>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</si>
  <si>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</si>
  <si>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</si>
  <si>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</si>
  <si>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</si>
  <si>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</si>
  <si>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</si>
  <si>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</si>
  <si>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</si>
  <si>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</si>
  <si>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</si>
  <si>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</si>
  <si>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</si>
  <si>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</si>
  <si>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</si>
  <si>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</si>
  <si>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</si>
  <si>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</si>
  <si>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</si>
  <si>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</si>
  <si>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</si>
  <si>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</si>
  <si>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</si>
  <si>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</si>
  <si>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</si>
  <si>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</si>
  <si>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</si>
  <si>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</si>
  <si>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</si>
  <si>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</si>
  <si>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</si>
  <si>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</si>
  <si>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</si>
  <si>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</si>
  <si>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</si>
  <si>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</si>
  <si>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</si>
  <si>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</si>
  <si>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</si>
  <si>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</si>
  <si>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</si>
  <si>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</si>
  <si>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</si>
  <si>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</si>
  <si>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</si>
  <si>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</si>
  <si>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</si>
  <si>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</si>
  <si>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</si>
  <si>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</si>
  <si>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</si>
  <si>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</si>
  <si>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</si>
  <si>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</si>
  <si>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</si>
  <si>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</si>
  <si>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</si>
  <si>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</si>
  <si>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</si>
  <si>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</si>
  <si>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</si>
  <si>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</si>
  <si>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</si>
  <si>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</si>
  <si>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</si>
  <si>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</si>
  <si>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</si>
  <si>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</si>
  <si>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</si>
  <si>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</si>
  <si>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</si>
  <si>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</si>
  <si>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</si>
  <si>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</si>
  <si>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</si>
  <si>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</si>
  <si>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</si>
  <si>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</si>
  <si>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</si>
  <si>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</si>
  <si>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</si>
  <si>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</si>
  <si>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</si>
  <si>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</si>
  <si>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</si>
  <si>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</si>
  <si>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</si>
  <si>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</si>
  <si>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</si>
  <si>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</si>
  <si>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</si>
  <si>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</si>
  <si>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</si>
  <si>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</si>
  <si>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</si>
  <si>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</si>
  <si>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</si>
  <si>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</si>
  <si>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</si>
  <si>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</si>
  <si>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</si>
  <si>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</si>
  <si>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</si>
  <si>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</si>
  <si>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</si>
  <si>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</si>
  <si>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</si>
  <si>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</si>
  <si>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</si>
  <si>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</si>
  <si>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</si>
  <si>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</si>
  <si>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</si>
  <si>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</si>
  <si>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</si>
  <si>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</si>
  <si>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</si>
  <si>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</si>
  <si>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</si>
  <si>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</si>
  <si>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</si>
  <si>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</si>
  <si>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</si>
  <si>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</si>
  <si>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</si>
  <si>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</si>
  <si>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</si>
  <si>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</si>
  <si>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</si>
  <si>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</si>
  <si>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</si>
  <si>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</si>
  <si>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</si>
  <si>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</si>
  <si>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</si>
  <si>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</si>
  <si>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</si>
  <si>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</si>
  <si>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</si>
  <si>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</si>
  <si>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</si>
  <si>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</si>
  <si>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</si>
  <si>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</si>
  <si>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</si>
  <si>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</si>
  <si>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</si>
  <si>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</si>
  <si>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</si>
  <si>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</si>
  <si>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</si>
  <si>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</si>
  <si>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</si>
  <si>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</si>
  <si>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</si>
  <si>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</si>
  <si>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</si>
  <si>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</si>
  <si>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</si>
  <si>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</si>
  <si>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</si>
  <si>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</si>
  <si>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</si>
  <si>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</si>
  <si>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</si>
  <si>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</si>
  <si>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</si>
  <si>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</si>
  <si>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</si>
  <si>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</si>
  <si>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</si>
  <si>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</si>
  <si>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</si>
  <si>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</si>
  <si>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</si>
  <si>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</si>
  <si>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</si>
  <si>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</si>
  <si>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</si>
  <si>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</si>
  <si>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</si>
  <si>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</si>
  <si>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</si>
  <si>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</si>
  <si>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</si>
  <si>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</si>
  <si>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</si>
  <si>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</si>
  <si>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</si>
  <si>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</si>
  <si>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</si>
  <si>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</si>
  <si>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</si>
  <si>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</si>
  <si>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</si>
  <si>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</si>
  <si>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</si>
  <si>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</si>
  <si>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</si>
  <si>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</si>
  <si>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</si>
  <si>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</si>
  <si>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</si>
  <si>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</si>
  <si>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</si>
  <si>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</si>
  <si>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</si>
  <si>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</si>
  <si>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</si>
  <si>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</si>
  <si>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</si>
  <si>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</si>
  <si>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</si>
  <si>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</si>
  <si>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</si>
  <si>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</si>
  <si>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</si>
  <si>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</si>
  <si>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</si>
  <si>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</si>
  <si>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</si>
  <si>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</si>
  <si>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</si>
  <si>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</si>
  <si>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</si>
  <si>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</si>
  <si>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</si>
  <si>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</si>
  <si>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</si>
  <si>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</si>
  <si>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</si>
  <si>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</si>
  <si>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</si>
  <si>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</si>
  <si>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</si>
  <si>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</si>
  <si>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</si>
  <si>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</si>
  <si>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</si>
  <si>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</si>
  <si>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</si>
  <si>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</si>
  <si>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</si>
  <si>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</si>
  <si>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</si>
  <si>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</si>
  <si>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</si>
  <si>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</si>
  <si>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</si>
  <si>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</si>
  <si>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</si>
  <si>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</si>
  <si>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</si>
  <si>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</si>
  <si>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</si>
  <si>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</si>
  <si>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</si>
  <si>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</si>
  <si>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</si>
  <si>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</si>
  <si>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</si>
  <si>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</si>
  <si>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</si>
  <si>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</si>
  <si>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</si>
  <si>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</si>
  <si>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</si>
  <si>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</si>
  <si>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</si>
  <si>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</si>
  <si>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</si>
  <si>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</si>
  <si>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</si>
  <si>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</si>
  <si>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</si>
  <si>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</si>
  <si>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</si>
  <si>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</si>
  <si>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</si>
  <si>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</si>
  <si>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</si>
  <si>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</si>
  <si>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</si>
  <si>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</si>
  <si>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</si>
  <si>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</si>
  <si>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</si>
  <si>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</si>
  <si>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</si>
  <si>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</si>
  <si>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</si>
  <si>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</si>
  <si>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</si>
  <si>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</si>
  <si>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</si>
  <si>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</si>
  <si>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</si>
  <si>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</si>
  <si>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</si>
  <si>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</si>
  <si>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</si>
  <si>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</si>
  <si>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</si>
  <si>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</si>
  <si>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</si>
  <si>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</si>
  <si>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</si>
  <si>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</si>
  <si>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</si>
  <si>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</si>
  <si>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</si>
  <si>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</si>
  <si>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</si>
  <si>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</si>
  <si>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</si>
  <si>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</si>
  <si>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</si>
  <si>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</si>
  <si>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</si>
  <si>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</si>
  <si>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</si>
  <si>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</si>
  <si>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</si>
  <si>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</si>
  <si>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</si>
  <si>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</si>
  <si>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</si>
  <si>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</si>
  <si>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</si>
  <si>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</si>
  <si>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</si>
  <si>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</si>
  <si>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</si>
  <si>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</si>
  <si>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</si>
  <si>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</si>
  <si>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</si>
  <si>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</si>
  <si>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</si>
  <si>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</si>
  <si>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</si>
  <si>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</si>
  <si>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</si>
  <si>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</si>
  <si>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</si>
  <si>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</si>
  <si>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</si>
  <si>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</si>
  <si>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</si>
  <si>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</si>
  <si>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</si>
  <si>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</si>
  <si>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</si>
  <si>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</si>
  <si>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</si>
  <si>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</si>
  <si>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</si>
  <si>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</si>
  <si>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</si>
  <si>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</si>
  <si>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</si>
  <si>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</si>
  <si>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</si>
  <si>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</si>
  <si>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</si>
  <si>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</si>
  <si>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</si>
  <si>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</si>
  <si>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</si>
  <si>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</si>
  <si>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</si>
  <si>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</si>
  <si>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</si>
  <si>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</si>
  <si>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</si>
  <si>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</si>
  <si>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</si>
  <si>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</si>
  <si>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</si>
  <si>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</si>
  <si>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</si>
  <si>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</si>
  <si>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</si>
  <si>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</si>
  <si>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</si>
  <si>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</si>
  <si>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</si>
  <si>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</si>
  <si>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</si>
  <si>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</si>
  <si>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</si>
  <si>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</si>
  <si>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</si>
  <si>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</si>
  <si>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</si>
  <si>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</si>
  <si>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</si>
  <si>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</si>
  <si>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</si>
  <si>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</si>
  <si>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</si>
  <si>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</si>
  <si>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</si>
  <si>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</si>
  <si>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</si>
  <si>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</si>
  <si>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</si>
  <si>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</si>
  <si>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</si>
  <si>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</si>
  <si>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</si>
  <si>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</si>
  <si>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</si>
  <si>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</si>
  <si>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</si>
  <si>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</si>
  <si>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</si>
  <si>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</si>
  <si>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</si>
  <si>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</si>
  <si>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</si>
  <si>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</si>
  <si>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</si>
  <si>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</si>
  <si>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</si>
  <si>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</si>
  <si>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</si>
  <si>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</si>
  <si>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</si>
  <si>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</si>
  <si>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</si>
  <si>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</si>
  <si>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</si>
  <si>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</si>
  <si>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</si>
  <si>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</si>
  <si>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</si>
  <si>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</si>
  <si>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</si>
  <si>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</si>
  <si>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</si>
  <si>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</si>
  <si>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</si>
  <si>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</si>
  <si>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</si>
  <si>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</si>
  <si>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</si>
  <si>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</si>
  <si>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</si>
  <si>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</si>
  <si>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</si>
  <si>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</si>
  <si>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</si>
  <si>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</si>
  <si>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</si>
  <si>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</si>
  <si>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</si>
  <si>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</si>
  <si>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</si>
  <si>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</si>
  <si>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</si>
  <si>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</si>
  <si>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</si>
  <si>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</si>
  <si>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</si>
  <si>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</si>
  <si>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</si>
  <si>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</si>
  <si>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</si>
  <si>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</si>
  <si>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</si>
  <si>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</si>
  <si>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</si>
  <si>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</si>
  <si>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</si>
  <si>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</si>
  <si>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</si>
  <si>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</si>
  <si>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</si>
  <si>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</si>
  <si>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</si>
  <si>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</si>
  <si>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</si>
  <si>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</si>
  <si>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</si>
  <si>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</si>
  <si>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</si>
  <si>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</si>
  <si>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</si>
  <si>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</si>
  <si>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</si>
  <si>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</si>
  <si>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</si>
  <si>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</si>
  <si>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</si>
  <si>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</si>
  <si>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</si>
  <si>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</si>
  <si>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</si>
  <si>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</si>
  <si>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</si>
  <si>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</si>
  <si>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</si>
  <si>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</si>
  <si>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</si>
  <si>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</si>
  <si>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</si>
  <si>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</si>
  <si>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</si>
  <si>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</si>
  <si>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</si>
  <si>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</si>
  <si>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</si>
  <si>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</si>
  <si>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</si>
  <si>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</si>
  <si>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</si>
  <si>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</si>
  <si>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</si>
  <si>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</si>
  <si>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</si>
  <si>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</si>
  <si>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</si>
  <si>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</si>
  <si>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</si>
  <si>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</si>
  <si>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</si>
  <si>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</si>
  <si>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</si>
  <si>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</si>
  <si>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</si>
  <si>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</si>
  <si>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</si>
  <si>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</si>
  <si>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</si>
  <si>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</si>
  <si>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</si>
  <si>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</si>
  <si>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</si>
  <si>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</si>
  <si>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</si>
  <si>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</si>
  <si>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</si>
  <si>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</si>
  <si>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</si>
  <si>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</si>
  <si>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</si>
  <si>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</si>
  <si>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</si>
  <si>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</si>
  <si>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</si>
  <si>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</si>
  <si>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</si>
  <si>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</si>
  <si>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</si>
  <si>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</si>
  <si>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</si>
  <si>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</si>
  <si>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</si>
  <si>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</si>
  <si>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</si>
  <si>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</si>
  <si>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</si>
  <si>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</si>
  <si>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</si>
  <si>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</si>
  <si>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</si>
  <si>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</si>
  <si>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</si>
  <si>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</si>
  <si>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</si>
  <si>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</si>
  <si>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</si>
  <si>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</si>
  <si>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</si>
  <si>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</si>
  <si>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</si>
  <si>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</si>
  <si>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</si>
  <si>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</si>
  <si>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</si>
  <si>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</si>
  <si>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</si>
  <si>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</si>
  <si>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</si>
  <si>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</si>
  <si>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</si>
  <si>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</si>
  <si>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</si>
  <si>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</si>
  <si>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</si>
  <si>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</si>
  <si>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</si>
  <si>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</si>
  <si>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</si>
  <si>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</si>
  <si>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</si>
  <si>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</si>
  <si>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</si>
  <si>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</si>
  <si>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</si>
  <si>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</si>
  <si>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</si>
  <si>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</si>
  <si>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</si>
  <si>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</si>
  <si>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</si>
  <si>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</si>
  <si>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</si>
  <si>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</si>
  <si>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</si>
  <si>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</si>
  <si>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</si>
  <si>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</si>
  <si>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</si>
  <si>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</si>
  <si>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</si>
  <si>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</si>
  <si>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</si>
  <si>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</si>
  <si>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</si>
  <si>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</si>
  <si>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</si>
  <si>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</si>
  <si>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</si>
  <si>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</si>
  <si>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</si>
  <si>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</si>
  <si>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</si>
  <si>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</si>
  <si>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</si>
  <si>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</si>
  <si>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</si>
  <si>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</si>
  <si>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</si>
  <si>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</si>
  <si>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</si>
  <si>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</si>
  <si>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</si>
  <si>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</si>
  <si>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</si>
  <si>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</si>
  <si>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</si>
  <si>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</si>
  <si>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</si>
  <si>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</si>
  <si>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</si>
  <si>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</si>
  <si>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</si>
  <si>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</si>
  <si>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</si>
  <si>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</si>
  <si>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</si>
  <si>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</si>
  <si>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</si>
  <si>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</si>
  <si>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</si>
  <si>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</si>
  <si>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</si>
  <si>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</si>
  <si>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</si>
  <si>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</si>
  <si>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</si>
  <si>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</si>
  <si>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</si>
  <si>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</si>
  <si>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</si>
  <si>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</si>
  <si>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</si>
  <si>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</si>
  <si>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</si>
  <si>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</si>
  <si>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</si>
  <si>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</si>
  <si>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</si>
  <si>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</si>
  <si>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</si>
  <si>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</si>
  <si>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</si>
  <si>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</si>
  <si>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</si>
  <si>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</si>
  <si>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</si>
  <si>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</si>
  <si>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</si>
  <si>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</si>
  <si>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</si>
  <si>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</si>
  <si>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</si>
  <si>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</si>
  <si>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</si>
  <si>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</si>
  <si>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</si>
  <si>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</si>
  <si>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</si>
  <si>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</si>
  <si>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</si>
  <si>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</si>
  <si>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</si>
  <si>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</si>
  <si>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</si>
  <si>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</si>
  <si>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</si>
  <si>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</si>
  <si>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</si>
  <si>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</si>
  <si>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</si>
  <si>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</si>
  <si>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</si>
  <si>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</si>
  <si>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</si>
  <si>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</si>
  <si>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</si>
  <si>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</si>
  <si>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</si>
  <si>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</si>
  <si>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</si>
  <si>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</si>
  <si>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</si>
  <si>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</si>
  <si>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</si>
  <si>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</si>
  <si>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</si>
  <si>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</si>
  <si>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</si>
  <si>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</si>
  <si>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</si>
  <si>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</si>
  <si>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</si>
  <si>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</si>
  <si>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</si>
  <si>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</si>
  <si>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</si>
  <si>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</si>
  <si>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</si>
  <si>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</si>
  <si>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</si>
  <si>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</si>
  <si>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</si>
  <si>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</si>
  <si>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</si>
  <si>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</si>
  <si>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</si>
  <si>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</si>
  <si>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</si>
  <si>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</si>
  <si>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</si>
  <si>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</si>
  <si>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</si>
  <si>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</si>
  <si>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</si>
  <si>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</si>
  <si>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</si>
  <si>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</si>
  <si>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</si>
  <si>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</si>
  <si>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</si>
  <si>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</si>
  <si>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</si>
  <si>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</si>
  <si>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</si>
  <si>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</si>
  <si>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</si>
  <si>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</si>
  <si>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</si>
  <si>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</si>
  <si>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</si>
  <si>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</si>
  <si>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</si>
  <si>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</si>
  <si>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</si>
  <si>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</si>
  <si>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</si>
  <si>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</si>
  <si>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</si>
  <si>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</si>
  <si>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</si>
  <si>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</si>
  <si>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</si>
  <si>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</si>
  <si>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</si>
  <si>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</si>
  <si>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</si>
  <si>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</si>
  <si>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</si>
  <si>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</si>
  <si>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</si>
  <si>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</si>
  <si>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</si>
  <si>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</si>
  <si>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</si>
  <si>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</si>
  <si>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</si>
  <si>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</si>
  <si>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</si>
  <si>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</si>
  <si>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</si>
  <si>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</si>
  <si>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</si>
  <si>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</si>
  <si>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</si>
  <si>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</si>
  <si>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</si>
  <si>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</si>
  <si>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</si>
  <si>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</si>
  <si>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</si>
  <si>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</si>
  <si>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</si>
  <si>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</si>
  <si>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</si>
  <si>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</si>
  <si>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</si>
  <si>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</si>
  <si>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</si>
  <si>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</si>
  <si>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</si>
  <si>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</si>
  <si>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</si>
  <si>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</si>
  <si>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</si>
  <si>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</si>
  <si>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</si>
  <si>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</si>
  <si>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</si>
  <si>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</si>
  <si>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</si>
  <si>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</si>
  <si>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</si>
  <si>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</si>
  <si>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</si>
  <si>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</si>
  <si>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</si>
  <si>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</si>
  <si>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</si>
  <si>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</si>
  <si>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</si>
  <si>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</si>
  <si>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</si>
  <si>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</si>
  <si>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</si>
  <si>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</si>
  <si>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</si>
  <si>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</si>
  <si>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</si>
  <si>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</si>
  <si>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</si>
  <si>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</si>
  <si>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</si>
  <si>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</si>
  <si>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</si>
  <si>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</si>
  <si>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</si>
  <si>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</si>
  <si>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</si>
  <si>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</si>
  <si>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</si>
  <si>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</si>
  <si>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</si>
  <si>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</si>
  <si>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</si>
  <si>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</si>
  <si>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</si>
  <si>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</si>
  <si>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</si>
  <si>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</si>
  <si>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</si>
  <si>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</si>
  <si>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</si>
  <si>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</si>
  <si>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</si>
  <si>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</si>
  <si>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</si>
  <si>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</si>
  <si>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</si>
  <si>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</si>
  <si>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</si>
  <si>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</si>
  <si>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</si>
  <si>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</si>
  <si>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</si>
  <si>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</si>
  <si>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</si>
  <si>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</si>
  <si>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</si>
  <si>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</si>
  <si>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</si>
  <si>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</si>
  <si>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</si>
  <si>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</si>
  <si>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</si>
  <si>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</si>
  <si>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</si>
  <si>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</si>
  <si>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</si>
  <si>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</si>
  <si>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</si>
  <si>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</si>
  <si>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</si>
  <si>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</si>
  <si>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</si>
  <si>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</si>
  <si>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</si>
  <si>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</si>
  <si>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</si>
  <si>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</si>
  <si>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</si>
  <si>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</si>
  <si>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</si>
  <si>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</si>
  <si>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</si>
  <si>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</si>
  <si>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</si>
  <si>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</si>
  <si>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</si>
  <si>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</si>
  <si>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</si>
  <si>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</si>
  <si>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</si>
  <si>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</si>
  <si>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</si>
  <si>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</si>
  <si>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</si>
  <si>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</si>
  <si>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</si>
  <si>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</si>
  <si>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</si>
  <si>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</si>
  <si>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</si>
  <si>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</si>
  <si>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</si>
  <si>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</si>
  <si>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</si>
  <si>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</si>
  <si>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</si>
  <si>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</si>
  <si>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</si>
  <si>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</si>
  <si>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</si>
  <si>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</si>
  <si>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</si>
  <si>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</si>
  <si>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</si>
  <si>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</si>
  <si>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</si>
  <si>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</si>
  <si>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</si>
  <si>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</si>
  <si>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</si>
  <si>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</si>
  <si>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</si>
  <si>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</si>
  <si>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</si>
  <si>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</si>
  <si>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</si>
  <si>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</si>
  <si>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</si>
  <si>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</si>
  <si>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</si>
  <si>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</si>
  <si>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</si>
  <si>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</si>
  <si>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</si>
  <si>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</si>
  <si>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</si>
  <si>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</si>
  <si>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</si>
  <si>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</si>
  <si>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</si>
  <si>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</si>
  <si>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</si>
  <si>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</si>
  <si>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</si>
  <si>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</si>
  <si>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</si>
  <si>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</si>
  <si>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</si>
  <si>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</si>
  <si>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</si>
  <si>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</si>
  <si>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</si>
  <si>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</si>
  <si>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</si>
  <si>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</si>
  <si>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</si>
  <si>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</si>
  <si>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</si>
  <si>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</si>
  <si>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</si>
  <si>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</si>
  <si>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</si>
  <si>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</si>
  <si>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</si>
  <si>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</si>
  <si>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</si>
  <si>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</si>
  <si>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</si>
  <si>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</si>
  <si>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</si>
  <si>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</si>
  <si>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</si>
  <si>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</si>
  <si>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</si>
  <si>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</si>
  <si>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</si>
  <si>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</si>
  <si>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</si>
  <si>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</si>
  <si>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</si>
  <si>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</si>
  <si>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</si>
  <si>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</si>
  <si>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</si>
  <si>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</si>
  <si>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</si>
  <si>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</si>
  <si>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</si>
  <si>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</si>
  <si>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</si>
  <si>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</si>
  <si>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</si>
  <si>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</si>
  <si>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</si>
  <si>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</si>
  <si>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</si>
  <si>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</si>
  <si>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</si>
  <si>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</si>
  <si>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</si>
  <si>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</si>
  <si>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</si>
  <si>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</si>
  <si>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</si>
  <si>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</si>
  <si>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</si>
  <si>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</si>
  <si>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</si>
  <si>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</si>
  <si>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</si>
  <si>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</si>
  <si>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</si>
  <si>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</si>
  <si>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</si>
  <si>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</si>
  <si>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</si>
  <si>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</si>
  <si>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</si>
  <si>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</si>
  <si>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</si>
  <si>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</si>
  <si>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</si>
  <si>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</si>
  <si>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</si>
  <si>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</si>
  <si>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</si>
  <si>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</si>
  <si>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</si>
  <si>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</si>
  <si>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</si>
  <si>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</si>
  <si>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</si>
  <si>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</si>
  <si>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</si>
  <si>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</si>
  <si>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</si>
  <si>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</si>
  <si>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</si>
  <si>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</si>
  <si>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</si>
  <si>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</si>
  <si>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</si>
  <si>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</si>
  <si>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</si>
  <si>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</si>
  <si>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</si>
  <si>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</si>
  <si>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</si>
  <si>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</si>
  <si>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</si>
  <si>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</si>
  <si>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</si>
  <si>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</si>
  <si>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</si>
  <si>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</si>
  <si>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</si>
  <si>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</si>
  <si>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</si>
  <si>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</si>
  <si>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</si>
  <si>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</si>
  <si>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</si>
  <si>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</si>
  <si>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</si>
  <si>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</si>
  <si>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</si>
  <si>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</si>
  <si>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</si>
  <si>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</si>
  <si>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</si>
  <si>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</si>
  <si>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</si>
  <si>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</si>
  <si>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</si>
  <si>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</si>
  <si>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</si>
  <si>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</si>
  <si>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</si>
  <si>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</si>
  <si>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</si>
  <si>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</si>
  <si>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</si>
  <si>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</si>
  <si>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</si>
  <si>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</si>
  <si>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</si>
  <si>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</si>
  <si>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</si>
  <si>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</si>
  <si>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</si>
  <si>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</si>
  <si>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</si>
  <si>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</si>
  <si>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</si>
  <si>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</si>
  <si>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</si>
  <si>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</si>
  <si>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</si>
  <si>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</si>
  <si>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</si>
  <si>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</si>
  <si>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</si>
  <si>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</si>
  <si>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</si>
  <si>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</si>
  <si>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</si>
  <si>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</si>
  <si>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</si>
  <si>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</si>
  <si>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</si>
  <si>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</si>
  <si>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</si>
  <si>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</si>
  <si>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</si>
  <si>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</si>
  <si>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</si>
  <si>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</si>
  <si>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</si>
  <si>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</si>
  <si>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</si>
  <si>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</si>
  <si>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</si>
  <si>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</si>
  <si>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</si>
  <si>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</si>
  <si>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</si>
  <si>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</si>
  <si>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</si>
  <si>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</si>
  <si>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</si>
  <si>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</si>
  <si>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</si>
  <si>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</si>
  <si>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</si>
  <si>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</si>
  <si>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</si>
  <si>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</si>
  <si>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</si>
  <si>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</si>
  <si>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</si>
  <si>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</si>
  <si>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</si>
  <si>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</si>
  <si>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</si>
  <si>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</si>
  <si>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</si>
  <si>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</si>
  <si>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</si>
  <si>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</si>
  <si>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</si>
  <si>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</si>
  <si>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</si>
  <si>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</si>
  <si>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</si>
  <si>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</si>
  <si>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</si>
  <si>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</si>
  <si>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</si>
  <si>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</si>
  <si>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</si>
  <si>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</si>
  <si>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</si>
  <si>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</si>
  <si>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</si>
  <si>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</si>
  <si>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</si>
  <si>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</si>
  <si>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</si>
  <si>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</si>
  <si>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</si>
  <si>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</si>
  <si>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</si>
  <si>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</si>
  <si>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</si>
  <si>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</si>
  <si>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</si>
  <si>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</si>
  <si>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</si>
  <si>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</si>
  <si>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</si>
  <si>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</si>
  <si>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</si>
  <si>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</si>
  <si>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</si>
  <si>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</si>
  <si>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</si>
  <si>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</si>
  <si>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</si>
  <si>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</si>
  <si>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</si>
  <si>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</si>
  <si>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</si>
  <si>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</si>
  <si>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</si>
  <si>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</si>
  <si>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</si>
  <si>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</si>
  <si>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</si>
  <si>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</si>
  <si>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</si>
  <si>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</si>
  <si>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</si>
  <si>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</si>
  <si>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</si>
  <si>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</si>
  <si>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</si>
  <si>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</si>
  <si>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</si>
  <si>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</si>
  <si>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</si>
  <si>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</si>
  <si>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</si>
  <si>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</si>
  <si>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</si>
  <si>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</si>
  <si>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</si>
  <si>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</si>
  <si>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</si>
  <si>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</si>
  <si>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</si>
  <si>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</si>
  <si>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</si>
  <si>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</si>
  <si>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</si>
  <si>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</si>
  <si>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</si>
  <si>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</si>
  <si>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</si>
  <si>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</si>
  <si>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</si>
  <si>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</si>
  <si>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</si>
  <si>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</si>
  <si>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</si>
  <si>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</si>
  <si>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</si>
  <si>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</si>
  <si>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</si>
  <si>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</si>
  <si>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</si>
  <si>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</si>
  <si>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</si>
  <si>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</si>
  <si>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</si>
  <si>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</si>
  <si>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</si>
  <si>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</si>
  <si>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</si>
  <si>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</si>
  <si>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</si>
  <si>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</si>
  <si>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</si>
  <si>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</si>
  <si>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</si>
  <si>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</si>
  <si>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</si>
  <si>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</si>
  <si>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</si>
  <si>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</si>
  <si>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</si>
  <si>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</si>
  <si>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</si>
  <si>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</si>
  <si>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</si>
  <si>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</si>
  <si>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</si>
  <si>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</si>
  <si>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</si>
  <si>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</si>
  <si>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</si>
  <si>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</si>
  <si>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</si>
  <si>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</si>
  <si>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</si>
  <si>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</si>
  <si>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</si>
  <si>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</si>
  <si>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</si>
  <si>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</si>
  <si>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</si>
  <si>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</si>
  <si>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</si>
  <si>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</si>
  <si>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</si>
  <si>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</si>
  <si>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</si>
  <si>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</si>
  <si>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</si>
  <si>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</si>
  <si>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</si>
  <si>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</si>
  <si>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</si>
  <si>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</si>
  <si>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</si>
  <si>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</si>
  <si>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</si>
  <si>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</si>
  <si>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</si>
  <si>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</si>
  <si>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</si>
  <si>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</si>
  <si>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</si>
  <si>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</si>
  <si>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</si>
  <si>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</si>
  <si>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</si>
  <si>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</si>
  <si>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</si>
  <si>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</si>
  <si>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</si>
  <si>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</si>
  <si>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</si>
  <si>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</si>
  <si>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</si>
  <si>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</si>
  <si>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</si>
  <si>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</si>
  <si>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</si>
  <si>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</si>
  <si>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</si>
  <si>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</si>
  <si>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</si>
  <si>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</si>
  <si>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</si>
  <si>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</si>
  <si>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</si>
  <si>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</si>
  <si>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</si>
  <si>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</si>
  <si>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</si>
  <si>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</si>
  <si>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</si>
  <si>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</si>
  <si>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</si>
  <si>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</si>
  <si>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</si>
  <si>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</si>
  <si>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</si>
  <si>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</si>
  <si>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</si>
  <si>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</si>
  <si>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</si>
  <si>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</si>
  <si>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</si>
  <si>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</si>
  <si>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</si>
  <si>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</si>
  <si>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</si>
  <si>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</si>
  <si>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</si>
  <si>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</si>
  <si>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</si>
  <si>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</si>
  <si>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</si>
  <si>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</si>
  <si>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</si>
  <si>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</si>
  <si>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</si>
  <si>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</si>
  <si>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</si>
  <si>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</si>
  <si>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</si>
  <si>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</si>
  <si>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</si>
  <si>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</si>
  <si>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</si>
  <si>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</si>
  <si>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</si>
  <si>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</si>
  <si>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</si>
  <si>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</si>
  <si>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</si>
  <si>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</si>
  <si>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</si>
  <si>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</si>
  <si>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</si>
  <si>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</si>
  <si>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</si>
  <si>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</si>
  <si>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</si>
  <si>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</si>
  <si>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</si>
  <si>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</si>
  <si>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</si>
  <si>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</si>
  <si>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</si>
  <si>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</si>
  <si>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</si>
  <si>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</si>
  <si>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</si>
  <si>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</si>
  <si>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</si>
  <si>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</si>
  <si>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</si>
  <si>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</si>
  <si>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</si>
  <si>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</si>
  <si>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</si>
  <si>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</si>
  <si>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</si>
  <si>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</si>
  <si>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</si>
  <si>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</si>
  <si>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</si>
  <si>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</si>
  <si>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</si>
  <si>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</si>
  <si>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</si>
  <si>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</si>
  <si>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</si>
  <si>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</si>
  <si>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</si>
  <si>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</si>
  <si>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</si>
  <si>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</si>
  <si>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</si>
  <si>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</si>
  <si>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</si>
  <si>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</si>
  <si>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</si>
  <si>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</si>
  <si>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</si>
  <si>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</si>
  <si>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</si>
  <si>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</si>
  <si>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</si>
  <si>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</si>
  <si>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</si>
  <si>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</si>
  <si>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</si>
  <si>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</si>
  <si>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</si>
  <si>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</si>
  <si>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</si>
  <si>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</si>
  <si>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</si>
  <si>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</si>
  <si>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</si>
  <si>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</si>
  <si>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</si>
  <si>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</si>
  <si>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</si>
  <si>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</si>
  <si>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</si>
  <si>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</si>
  <si>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</si>
  <si>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</si>
  <si>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</si>
  <si>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</si>
  <si>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</si>
  <si>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</si>
  <si>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</si>
  <si>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</si>
  <si>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</si>
  <si>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</si>
  <si>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</si>
  <si>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</si>
  <si>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</si>
  <si>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</si>
  <si>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</si>
  <si>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</si>
  <si>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</si>
  <si>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</si>
  <si>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</si>
  <si>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</si>
  <si>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</si>
  <si>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</si>
  <si>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</si>
  <si>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</si>
  <si>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</si>
  <si>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</si>
  <si>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</si>
  <si>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</si>
  <si>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</si>
  <si>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</si>
  <si>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</si>
  <si>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</si>
  <si>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</si>
  <si>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</si>
  <si>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</si>
  <si>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</si>
  <si>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</si>
  <si>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</si>
  <si>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</si>
  <si>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</si>
  <si>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</si>
  <si>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</si>
  <si>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</si>
  <si>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</si>
  <si>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</si>
  <si>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</si>
  <si>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</si>
  <si>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</si>
  <si>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</si>
  <si>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</si>
  <si>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</si>
  <si>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</si>
  <si>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</si>
  <si>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</si>
  <si>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</si>
  <si>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</si>
  <si>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</si>
  <si>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</si>
  <si>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</si>
  <si>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</si>
  <si>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</si>
  <si>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</si>
  <si>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</si>
  <si>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</si>
  <si>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</si>
  <si>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</si>
  <si>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</si>
  <si>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</si>
  <si>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</si>
  <si>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</si>
  <si>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</si>
  <si>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</si>
  <si>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</si>
  <si>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</si>
  <si>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</si>
  <si>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</si>
  <si>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</si>
  <si>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</si>
  <si>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</si>
  <si>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</si>
  <si>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</si>
  <si>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</si>
  <si>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</si>
  <si>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</si>
  <si>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</si>
  <si>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</si>
  <si>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</si>
  <si>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</si>
  <si>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</si>
  <si>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</si>
  <si>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</si>
  <si>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</si>
  <si>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</si>
  <si>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</si>
  <si>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</si>
  <si>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</si>
  <si>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</si>
  <si>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</si>
  <si>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</si>
  <si>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</si>
  <si>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</si>
  <si>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</si>
  <si>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</si>
  <si>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</si>
  <si>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</si>
  <si>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</si>
  <si>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</si>
  <si>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</si>
  <si>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</si>
  <si>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</si>
  <si>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</si>
  <si>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</si>
  <si>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</si>
  <si>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</si>
  <si>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</si>
  <si>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</si>
  <si>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</si>
  <si>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</si>
  <si>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</si>
  <si>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</si>
  <si>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</si>
  <si>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</si>
  <si>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</si>
  <si>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</si>
  <si>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</si>
  <si>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</si>
  <si>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</si>
  <si>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</si>
  <si>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</si>
  <si>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</si>
  <si>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</si>
  <si>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</si>
  <si>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</si>
  <si>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</si>
  <si>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</si>
  <si>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</si>
  <si>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</si>
  <si>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</si>
  <si>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</si>
  <si>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</si>
  <si>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</si>
  <si>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</si>
  <si>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</si>
  <si>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</si>
  <si>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</si>
  <si>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</si>
  <si>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</si>
  <si>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</si>
  <si>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</si>
  <si>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</si>
  <si>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</si>
  <si>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</si>
  <si>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</si>
  <si>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</si>
  <si>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</si>
  <si>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</si>
  <si>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</si>
  <si>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</si>
  <si>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</si>
  <si>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</si>
  <si>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</si>
  <si>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</si>
  <si>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</si>
  <si>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</si>
  <si>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</si>
  <si>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</si>
  <si>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</si>
  <si>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</si>
  <si>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</si>
  <si>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</si>
  <si>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</si>
  <si>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</si>
  <si>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</si>
  <si>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</si>
  <si>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</si>
  <si>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</si>
  <si>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</si>
  <si>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</si>
  <si>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</si>
  <si>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</si>
  <si>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</si>
  <si>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</si>
  <si>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</si>
  <si>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</si>
  <si>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</si>
  <si>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</si>
  <si>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</si>
  <si>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</si>
  <si>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</si>
  <si>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</si>
  <si>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</si>
  <si>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</si>
  <si>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</si>
  <si>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</si>
  <si>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</si>
  <si>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</si>
  <si>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</si>
  <si>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</si>
  <si>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</si>
  <si>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</si>
  <si>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</si>
  <si>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</si>
  <si>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</si>
  <si>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</si>
  <si>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</si>
  <si>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</si>
  <si>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</si>
  <si>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</si>
  <si>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</si>
  <si>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</si>
  <si>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</si>
  <si>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</si>
  <si>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</si>
  <si>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</si>
  <si>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</si>
  <si>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</si>
  <si>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</si>
  <si>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</si>
  <si>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</si>
  <si>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</si>
  <si>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</si>
  <si>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</si>
  <si>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</si>
  <si>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</si>
  <si>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</si>
  <si>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</si>
  <si>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</si>
  <si>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</si>
  <si>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</si>
  <si>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</si>
  <si>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</si>
  <si>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</si>
  <si>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</si>
  <si>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</si>
  <si>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</si>
  <si>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</si>
  <si>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</si>
  <si>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</si>
  <si>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</si>
  <si>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</si>
  <si>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</si>
  <si>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</si>
  <si>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</si>
  <si>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</si>
  <si>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</si>
  <si>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</si>
  <si>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</si>
  <si>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</si>
  <si>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</si>
  <si>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</si>
  <si>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</si>
  <si>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</si>
  <si>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</si>
  <si>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</si>
  <si>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</si>
  <si>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</si>
  <si>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</si>
  <si>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</si>
  <si>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</si>
  <si>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</si>
  <si>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</si>
  <si>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</si>
  <si>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</si>
  <si>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</si>
  <si>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</si>
  <si>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</si>
  <si>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</si>
  <si>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</si>
  <si>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</si>
  <si>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</si>
  <si>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</si>
  <si>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</si>
  <si>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</si>
  <si>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</si>
  <si>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</si>
  <si>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</si>
  <si>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</si>
  <si>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</si>
  <si>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</si>
  <si>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</si>
  <si>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</si>
  <si>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</si>
  <si>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</si>
  <si>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</si>
  <si>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</si>
  <si>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</si>
  <si>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</si>
  <si>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</si>
  <si>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</si>
  <si>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</si>
  <si>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</si>
  <si>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</si>
  <si>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</si>
  <si>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</si>
  <si>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</si>
  <si>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</si>
  <si>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</si>
  <si>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</si>
  <si>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</si>
  <si>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</si>
  <si>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</si>
  <si>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</si>
  <si>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</si>
  <si>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</si>
  <si>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</si>
  <si>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</si>
  <si>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</si>
  <si>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</si>
  <si>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</si>
  <si>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</si>
  <si>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</si>
  <si>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</si>
  <si>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</si>
  <si>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</si>
  <si>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</si>
  <si>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</si>
  <si>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</si>
  <si>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</si>
  <si>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</si>
  <si>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</si>
  <si>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</si>
  <si>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</si>
  <si>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</si>
  <si>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</si>
  <si>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</si>
  <si>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</si>
  <si>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</si>
  <si>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</si>
  <si>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</si>
  <si>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</si>
  <si>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</si>
  <si>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</si>
  <si>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</si>
  <si>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</si>
  <si>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</si>
  <si>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</si>
  <si>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</si>
  <si>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</si>
  <si>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</si>
  <si>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</si>
  <si>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</si>
  <si>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</si>
  <si>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</si>
  <si>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</si>
  <si>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</si>
  <si>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</si>
  <si>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</si>
  <si>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</si>
  <si>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</si>
  <si>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</si>
  <si>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</si>
  <si>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</si>
  <si>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</si>
  <si>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</si>
  <si>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</si>
  <si>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</si>
  <si>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</si>
  <si>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</si>
  <si>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</si>
  <si>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</si>
  <si>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</si>
  <si>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</si>
  <si>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</si>
  <si>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</si>
  <si>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</si>
  <si>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</si>
  <si>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</si>
  <si>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</si>
  <si>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</si>
  <si>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</si>
  <si>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</si>
  <si>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</si>
  <si>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</si>
  <si>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</si>
  <si>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</si>
  <si>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</si>
  <si>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</si>
  <si>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</si>
  <si>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</si>
  <si>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</si>
  <si>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</si>
  <si>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</si>
  <si>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</si>
  <si>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</si>
  <si>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</si>
  <si>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</si>
  <si>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</si>
  <si>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</si>
  <si>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</si>
  <si>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</si>
  <si>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</si>
  <si>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</si>
  <si>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</si>
  <si>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</si>
  <si>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</si>
  <si>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</si>
  <si>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</si>
  <si>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</si>
  <si>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</si>
  <si>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</si>
  <si>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</si>
  <si>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</si>
  <si>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</si>
  <si>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</si>
  <si>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</si>
  <si>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</si>
  <si>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</si>
  <si>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</si>
  <si>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</si>
  <si>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</si>
  <si>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</si>
  <si>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</si>
  <si>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</si>
  <si>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</si>
  <si>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</si>
  <si>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</si>
  <si>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</si>
  <si>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</si>
  <si>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</si>
  <si>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</si>
  <si>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</si>
  <si>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</si>
  <si>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</si>
  <si>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</si>
  <si>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</si>
  <si>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</si>
  <si>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</si>
  <si>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</si>
  <si>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</si>
  <si>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</si>
  <si>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</si>
  <si>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</si>
  <si>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</si>
  <si>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</si>
  <si>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</si>
  <si>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</si>
  <si>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</si>
  <si>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</si>
  <si>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</si>
  <si>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</si>
  <si>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</si>
  <si>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</si>
  <si>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</si>
  <si>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</si>
  <si>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</si>
  <si>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</si>
  <si>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</si>
  <si>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</si>
  <si>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</si>
  <si>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</si>
  <si>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</si>
  <si>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</si>
  <si>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</si>
  <si>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</si>
  <si>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</si>
  <si>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</si>
  <si>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</si>
  <si>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</si>
  <si>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</si>
  <si>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</si>
  <si>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</si>
  <si>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</si>
  <si>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</si>
  <si>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</si>
  <si>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</si>
  <si>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</si>
  <si>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</si>
  <si>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</si>
  <si>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</si>
  <si>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</si>
  <si>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</si>
  <si>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</si>
  <si>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</si>
  <si>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</si>
  <si>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</si>
  <si>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</si>
  <si>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</si>
  <si>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</si>
  <si>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</si>
  <si>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</si>
  <si>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</si>
  <si>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</si>
  <si>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</si>
  <si>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</si>
  <si>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</si>
  <si>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</si>
  <si>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</si>
  <si>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</si>
  <si>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</si>
  <si>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</si>
  <si>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</si>
  <si>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</si>
  <si>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</si>
  <si>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</si>
  <si>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</si>
  <si>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</si>
  <si>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</si>
  <si>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</si>
  <si>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</si>
  <si>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</si>
  <si>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</si>
  <si>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</si>
  <si>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</si>
  <si>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</si>
  <si>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</si>
  <si>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</si>
  <si>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</si>
  <si>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</si>
  <si>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</si>
  <si>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</si>
  <si>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</si>
  <si>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</si>
  <si>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</si>
  <si>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</si>
  <si>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</si>
  <si>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</si>
  <si>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</si>
  <si>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</si>
  <si>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</si>
  <si>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</si>
  <si>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</si>
  <si>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</si>
  <si>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</si>
  <si>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</si>
  <si>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</si>
  <si>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</si>
  <si>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</si>
  <si>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</si>
  <si>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</si>
  <si>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</si>
  <si>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</si>
  <si>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</si>
  <si>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</si>
  <si>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</si>
  <si>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</si>
  <si>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</si>
  <si>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</si>
  <si>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</si>
  <si>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</si>
  <si>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</si>
  <si>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</si>
  <si>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</si>
  <si>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</si>
  <si>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</si>
  <si>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</si>
  <si>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</si>
  <si>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</si>
  <si>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</si>
  <si>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</si>
  <si>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</si>
  <si>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</si>
  <si>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</si>
  <si>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</si>
  <si>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</si>
  <si>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</si>
  <si>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</si>
  <si>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</si>
  <si>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</si>
  <si>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</si>
  <si>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</si>
  <si>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</si>
  <si>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</si>
  <si>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</si>
  <si>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</si>
  <si>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</si>
  <si>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</si>
  <si>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</si>
  <si>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</si>
  <si>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</si>
  <si>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</si>
  <si>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</si>
  <si>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</si>
  <si>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</si>
  <si>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</si>
  <si>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</si>
  <si>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</si>
  <si>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</si>
  <si>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</si>
  <si>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</si>
  <si>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</si>
  <si>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</si>
  <si>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</si>
  <si>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</si>
  <si>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</si>
  <si>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</si>
  <si>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</si>
  <si>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</si>
  <si>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</si>
  <si>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</si>
  <si>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</si>
  <si>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</si>
  <si>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</si>
  <si>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</si>
  <si>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</si>
  <si>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</si>
  <si>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</si>
  <si>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</si>
  <si>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</si>
  <si>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</si>
  <si>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</si>
  <si>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</si>
  <si>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</si>
  <si>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</si>
  <si>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</si>
  <si>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</si>
  <si>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</si>
  <si>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</si>
  <si>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</si>
  <si>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</si>
  <si>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</si>
  <si>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</si>
  <si>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</si>
  <si>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</si>
  <si>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</si>
  <si>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</si>
  <si>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</si>
  <si>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</si>
  <si>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</si>
  <si>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</si>
  <si>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</si>
  <si>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</si>
  <si>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</si>
  <si>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</si>
  <si>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</si>
  <si>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</si>
  <si>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</si>
  <si>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</si>
  <si>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</si>
  <si>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</si>
  <si>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</si>
  <si>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</si>
  <si>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</si>
  <si>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</si>
  <si>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</si>
  <si>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</si>
  <si>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</si>
  <si>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</si>
  <si>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</si>
  <si>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</si>
  <si>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</si>
  <si>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</si>
  <si>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</si>
  <si>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</si>
  <si>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</si>
  <si>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</si>
  <si>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</si>
  <si>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</si>
  <si>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</si>
  <si>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</si>
  <si>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</si>
  <si>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</si>
  <si>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</si>
  <si>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</si>
  <si>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</si>
  <si>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</si>
  <si>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</si>
  <si>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</si>
  <si>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</si>
  <si>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</si>
  <si>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</si>
  <si>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</si>
  <si>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</si>
  <si>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</si>
  <si>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</si>
  <si>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</si>
  <si>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</si>
  <si>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</si>
  <si>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</si>
  <si>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</si>
  <si>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</si>
  <si>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</si>
  <si>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</si>
  <si>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</si>
  <si>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</si>
  <si>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</si>
  <si>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</si>
  <si>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</si>
  <si>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</si>
  <si>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</si>
  <si>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</si>
  <si>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</si>
  <si>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</si>
  <si>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</si>
  <si>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</si>
  <si>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</si>
  <si>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</si>
  <si>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</si>
  <si>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</si>
  <si>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</si>
  <si>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</si>
  <si>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</si>
  <si>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</si>
  <si>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</si>
  <si>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</si>
  <si>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</si>
  <si>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</si>
  <si>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</si>
  <si>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</si>
  <si>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</si>
  <si>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</si>
  <si>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</si>
  <si>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</si>
  <si>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</si>
  <si>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</si>
  <si>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</si>
  <si>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</si>
  <si>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</si>
  <si>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</si>
  <si>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</si>
  <si>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</si>
  <si>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</si>
  <si>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</si>
  <si>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</si>
  <si>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</si>
  <si>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</si>
  <si>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</si>
  <si>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</si>
  <si>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</si>
  <si>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</si>
  <si>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</si>
  <si>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</si>
  <si>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</si>
  <si>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</si>
  <si>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</si>
  <si>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</si>
  <si>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</si>
  <si>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</si>
  <si>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</si>
  <si>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</si>
  <si>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</si>
  <si>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</si>
  <si>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</si>
  <si>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</si>
  <si>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</si>
  <si>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</si>
  <si>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</si>
  <si>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</si>
  <si>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</si>
  <si>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</si>
  <si>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</si>
  <si>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</si>
  <si>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</si>
  <si>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</si>
  <si>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</si>
  <si>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</si>
  <si>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</si>
  <si>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</si>
  <si>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</si>
  <si>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</si>
  <si>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</si>
  <si>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</si>
  <si>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</si>
  <si>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</si>
  <si>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</si>
  <si>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</si>
  <si>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</si>
  <si>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</si>
  <si>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</si>
  <si>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</si>
  <si>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</si>
  <si>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</si>
  <si>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</si>
  <si>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</si>
  <si>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</si>
  <si>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</si>
  <si>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</si>
  <si>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</si>
  <si>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</si>
  <si>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</si>
  <si>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</si>
  <si>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</si>
  <si>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</si>
  <si>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</si>
  <si>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</si>
  <si>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</si>
  <si>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</si>
  <si>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</si>
  <si>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</si>
  <si>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</si>
  <si>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</si>
  <si>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</si>
  <si>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</si>
  <si>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</si>
  <si>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</si>
  <si>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</si>
  <si>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</si>
  <si>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</si>
  <si>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</si>
  <si>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</si>
  <si>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</si>
  <si>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</si>
  <si>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</si>
  <si>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</si>
  <si>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</si>
  <si>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</si>
  <si>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</si>
  <si>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</si>
  <si>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</si>
  <si>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</si>
  <si>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</si>
  <si>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</si>
  <si>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</si>
  <si>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</si>
  <si>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</si>
  <si>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</si>
  <si>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</si>
  <si>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</si>
  <si>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</si>
  <si>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</si>
  <si>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</si>
  <si>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</si>
  <si>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</si>
  <si>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</si>
  <si>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</si>
  <si>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</si>
  <si>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</si>
  <si>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</si>
  <si>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</si>
  <si>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</si>
  <si>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</si>
  <si>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</si>
  <si>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</si>
  <si>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</si>
  <si>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</si>
  <si>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</si>
  <si>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</si>
  <si>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</si>
  <si>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</si>
  <si>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</si>
  <si>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</si>
  <si>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</si>
  <si>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</si>
  <si>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</si>
  <si>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</si>
  <si>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</si>
  <si>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</si>
  <si>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</si>
  <si>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</si>
  <si>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</si>
  <si>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</si>
  <si>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</si>
  <si>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</si>
  <si>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</si>
  <si>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</si>
  <si>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</si>
  <si>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</si>
  <si>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</si>
  <si>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</si>
  <si>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</si>
  <si>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</si>
  <si>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</si>
  <si>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</si>
  <si>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</si>
  <si>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</si>
  <si>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</si>
  <si>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</si>
  <si>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</si>
  <si>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</si>
  <si>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</si>
  <si>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</si>
  <si>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</si>
  <si>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</si>
  <si>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</si>
  <si>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</si>
  <si>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</si>
  <si>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</si>
  <si>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</si>
  <si>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</si>
  <si>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</si>
  <si>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</si>
  <si>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</si>
  <si>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</si>
  <si>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</si>
  <si>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</si>
  <si>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</si>
  <si>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</si>
  <si>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</si>
  <si>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</si>
  <si>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</si>
  <si>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</si>
  <si>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</si>
  <si>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</si>
  <si>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</si>
  <si>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</si>
  <si>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</si>
  <si>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</si>
  <si>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</si>
  <si>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</si>
  <si>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</si>
  <si>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</si>
  <si>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</si>
  <si>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</si>
  <si>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</si>
  <si>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</si>
  <si>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</si>
  <si>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</si>
  <si>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</si>
  <si>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</si>
  <si>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</si>
  <si>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</si>
  <si>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</si>
  <si>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</si>
  <si>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</si>
  <si>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</si>
  <si>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</si>
  <si>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</si>
  <si>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</si>
  <si>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</si>
  <si>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</si>
  <si>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</si>
  <si>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</si>
  <si>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</si>
  <si>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</si>
  <si>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</si>
  <si>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</si>
  <si>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</si>
  <si>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</si>
  <si>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</si>
  <si>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</si>
  <si>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</si>
  <si>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</si>
  <si>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</si>
  <si>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</si>
  <si>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</si>
  <si>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</si>
  <si>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</si>
  <si>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</si>
  <si>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</si>
  <si>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</si>
  <si>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</si>
  <si>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</si>
  <si>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</si>
  <si>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</si>
  <si>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</si>
  <si>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</si>
  <si>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</si>
  <si>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</si>
  <si>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</si>
  <si>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</si>
  <si>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</si>
  <si>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</si>
  <si>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</si>
  <si>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</si>
  <si>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</si>
  <si>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</si>
  <si>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</si>
  <si>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</si>
  <si>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</si>
  <si>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</si>
  <si>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</si>
  <si>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</si>
  <si>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</si>
  <si>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</si>
  <si>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</si>
  <si>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</si>
  <si>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</si>
  <si>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</si>
  <si>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</si>
  <si>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</si>
  <si>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</si>
  <si>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</si>
  <si>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</si>
  <si>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</si>
  <si>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</si>
  <si>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</si>
  <si>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</si>
  <si>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</si>
  <si>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</si>
  <si>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</si>
  <si>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</si>
  <si>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</si>
  <si>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</si>
  <si>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</si>
  <si>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</si>
  <si>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</si>
  <si>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</si>
  <si>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</si>
  <si>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</si>
  <si>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</si>
  <si>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</si>
  <si>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</si>
  <si>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</si>
  <si>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</si>
  <si>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</si>
  <si>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</si>
  <si>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</si>
  <si>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</si>
  <si>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</si>
  <si>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</si>
  <si>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</si>
  <si>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</si>
  <si>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</si>
  <si>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</si>
  <si>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</si>
  <si>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</si>
  <si>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</si>
  <si>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</si>
  <si>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</si>
  <si>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</si>
  <si>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</si>
  <si>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</si>
  <si>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</si>
  <si>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</si>
  <si>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</si>
  <si>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</si>
  <si>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</si>
  <si>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</si>
  <si>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</si>
  <si>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</si>
  <si>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</si>
  <si>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</si>
  <si>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</si>
  <si>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</si>
  <si>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</si>
  <si>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</si>
  <si>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</si>
  <si>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</si>
  <si>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</si>
  <si>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</si>
  <si>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</si>
  <si>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</si>
  <si>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</si>
  <si>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</si>
  <si>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</si>
  <si>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</si>
  <si>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</si>
  <si>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</si>
  <si>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</si>
  <si>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</si>
  <si>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</si>
  <si>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</si>
  <si>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</si>
  <si>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</si>
  <si>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</si>
  <si>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</si>
  <si>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</si>
  <si>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</si>
  <si>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</si>
  <si>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</si>
  <si>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</si>
  <si>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</si>
  <si>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</si>
  <si>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</si>
  <si>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</si>
  <si>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</si>
  <si>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</si>
  <si>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</si>
  <si>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</si>
  <si>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</si>
  <si>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</si>
  <si>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</si>
  <si>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</si>
  <si>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</si>
  <si>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</si>
  <si>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</si>
  <si>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</si>
  <si>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</si>
  <si>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</si>
  <si>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</si>
  <si>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</si>
  <si>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</si>
  <si>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</si>
  <si>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</si>
  <si>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</si>
  <si>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</si>
  <si>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</si>
  <si>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</si>
  <si>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</si>
  <si>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</si>
  <si>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</si>
  <si>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</si>
  <si>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</si>
  <si>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</si>
  <si>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</si>
  <si>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</si>
  <si>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</si>
  <si>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</si>
  <si>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</si>
  <si>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</si>
  <si>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</si>
  <si>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</si>
  <si>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</si>
  <si>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</si>
  <si>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</si>
  <si>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</si>
  <si>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</si>
  <si>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</si>
  <si>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</si>
  <si>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</si>
  <si>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</si>
  <si>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</si>
  <si>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</si>
  <si>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</si>
  <si>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</si>
  <si>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</si>
  <si>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</si>
  <si>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</si>
  <si>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</si>
  <si>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</si>
  <si>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</si>
  <si>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</si>
  <si>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</si>
  <si>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</si>
  <si>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</si>
  <si>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</si>
  <si>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</si>
  <si>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</si>
  <si>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</si>
  <si>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</si>
  <si>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</si>
  <si>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</si>
  <si>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</si>
  <si>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</si>
  <si>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</si>
  <si>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</si>
  <si>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</si>
  <si>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</si>
  <si>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</si>
  <si>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</si>
  <si>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</si>
  <si>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</si>
  <si>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</si>
  <si>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</si>
  <si>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</si>
  <si>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</si>
  <si>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</si>
  <si>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</si>
  <si>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</si>
  <si>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</si>
  <si>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</si>
  <si>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</si>
  <si>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</si>
  <si>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</si>
  <si>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</si>
  <si>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</si>
  <si>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</si>
  <si>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</si>
  <si>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</si>
  <si>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</si>
  <si>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</si>
  <si>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</si>
  <si>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</si>
  <si>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</si>
  <si>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</si>
  <si>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</si>
  <si>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</si>
  <si>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</si>
  <si>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</si>
  <si>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</si>
  <si>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</si>
  <si>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</si>
  <si>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</si>
  <si>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</si>
  <si>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</si>
  <si>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</si>
  <si>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</si>
  <si>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</si>
  <si>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</si>
  <si>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</si>
  <si>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</si>
  <si>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</si>
  <si>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</si>
  <si>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</si>
  <si>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</si>
  <si>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</si>
  <si>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</si>
  <si>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</si>
  <si>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</si>
  <si>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</si>
  <si>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</si>
  <si>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</si>
  <si>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</si>
  <si>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</si>
  <si>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</si>
  <si>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</si>
  <si>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</si>
  <si>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</si>
  <si>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</si>
  <si>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</si>
  <si>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</si>
  <si>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</si>
  <si>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</si>
  <si>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</si>
  <si>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</si>
  <si>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</si>
  <si>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</si>
  <si>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</si>
  <si>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</si>
  <si>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</si>
  <si>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</si>
  <si>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</si>
  <si>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</si>
  <si>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</si>
  <si>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</si>
  <si>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</si>
  <si>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</si>
  <si>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</si>
  <si>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</si>
  <si>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</si>
  <si>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</si>
  <si>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</si>
  <si>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</si>
  <si>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</si>
  <si>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</si>
  <si>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</si>
  <si>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</si>
  <si>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</si>
  <si>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</si>
  <si>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</si>
  <si>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</si>
  <si>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</si>
  <si>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</si>
  <si>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</si>
  <si>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</si>
  <si>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</si>
  <si>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</si>
  <si>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</si>
  <si>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</si>
  <si>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</si>
  <si>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</si>
  <si>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</si>
  <si>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</si>
  <si>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</si>
  <si>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</si>
  <si>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</si>
  <si>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</si>
  <si>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</si>
  <si>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</si>
  <si>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</si>
  <si>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</si>
  <si>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</si>
  <si>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</si>
  <si>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</si>
  <si>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</si>
  <si>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</si>
  <si>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</si>
  <si>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</si>
  <si>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</si>
  <si>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</si>
  <si>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</si>
  <si>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</si>
  <si>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</si>
  <si>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</si>
  <si>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</si>
  <si>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</si>
  <si>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</si>
  <si>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</si>
  <si>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</si>
  <si>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</si>
  <si>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</si>
  <si>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</si>
  <si>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</si>
  <si>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</si>
  <si>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</si>
  <si>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</si>
  <si>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</si>
  <si>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</si>
  <si>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</si>
  <si>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</si>
  <si>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</si>
  <si>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</si>
  <si>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</si>
  <si>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</si>
  <si>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</si>
  <si>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</si>
  <si>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</si>
  <si>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</si>
  <si>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</si>
  <si>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</si>
  <si>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</si>
  <si>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</si>
  <si>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</si>
  <si>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</si>
  <si>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</si>
  <si>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</si>
  <si>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</si>
  <si>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</si>
  <si>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</si>
  <si>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</si>
  <si>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</si>
  <si>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</si>
  <si>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</si>
  <si>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</si>
  <si>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</si>
  <si>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</si>
  <si>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</si>
  <si>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</si>
  <si>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</si>
  <si>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</si>
  <si>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</si>
  <si>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</si>
  <si>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</si>
  <si>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</si>
  <si>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</si>
  <si>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</si>
  <si>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</si>
  <si>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</si>
  <si>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</si>
  <si>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</si>
  <si>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</si>
  <si>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</si>
  <si>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</si>
  <si>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</si>
  <si>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</si>
  <si>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</si>
  <si>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</si>
  <si>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</si>
  <si>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</si>
  <si>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</si>
  <si>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</si>
  <si>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</si>
  <si>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</si>
  <si>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</si>
  <si>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</si>
  <si>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</si>
  <si>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</si>
  <si>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</si>
  <si>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</si>
  <si>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</si>
  <si>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</si>
  <si>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</si>
  <si>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</si>
  <si>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</si>
  <si>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</si>
  <si>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</si>
  <si>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</si>
  <si>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</si>
  <si>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</si>
  <si>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</si>
  <si>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</si>
  <si>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</si>
  <si>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</si>
  <si>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</si>
  <si>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</si>
  <si>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</si>
  <si>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</si>
  <si>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</si>
  <si>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</si>
  <si>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</si>
  <si>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</si>
  <si>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</si>
  <si>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</si>
  <si>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</si>
  <si>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</si>
  <si>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</si>
  <si>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</si>
  <si>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</si>
  <si>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</si>
  <si>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</si>
  <si>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</si>
  <si>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</si>
  <si>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</si>
  <si>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</si>
  <si>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</si>
  <si>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</si>
  <si>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</si>
  <si>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</si>
  <si>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</si>
  <si>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</si>
  <si>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</si>
  <si>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</si>
  <si>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</si>
  <si>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</si>
  <si>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</si>
  <si>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</si>
  <si>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</si>
  <si>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</si>
  <si>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</si>
  <si>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</si>
  <si>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</si>
  <si>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</si>
  <si>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</si>
  <si>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</si>
  <si>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</si>
  <si>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</si>
  <si>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</si>
  <si>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</si>
  <si>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</si>
  <si>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</si>
  <si>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</si>
  <si>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</si>
  <si>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</si>
  <si>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</si>
  <si>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</si>
  <si>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</si>
  <si>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</si>
  <si>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</si>
  <si>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</si>
  <si>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</si>
  <si>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</si>
  <si>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</si>
  <si>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</si>
  <si>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</si>
  <si>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</si>
  <si>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</si>
  <si>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</si>
  <si>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</si>
  <si>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</si>
  <si>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</si>
  <si>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</si>
  <si>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</si>
  <si>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</si>
  <si>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</si>
  <si>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</si>
  <si>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</si>
  <si>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</si>
  <si>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</si>
  <si>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</si>
  <si>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</si>
  <si>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</si>
  <si>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</si>
  <si>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</si>
  <si>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</si>
  <si>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</si>
  <si>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</si>
  <si>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</si>
  <si>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</si>
  <si>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</si>
  <si>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</si>
  <si>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</si>
  <si>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</si>
  <si>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</si>
  <si>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</si>
  <si>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</si>
  <si>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</si>
  <si>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</si>
  <si>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</si>
  <si>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</si>
  <si>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</si>
  <si>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</si>
  <si>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</si>
  <si>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</si>
  <si>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</si>
  <si>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</si>
  <si>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</si>
  <si>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</si>
  <si>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</si>
  <si>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</si>
  <si>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</si>
  <si>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</si>
  <si>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</si>
  <si>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</si>
  <si>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</si>
  <si>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</si>
  <si>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</si>
  <si>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</si>
  <si>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</si>
  <si>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</si>
  <si>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</si>
  <si>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</si>
  <si>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</si>
  <si>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</si>
  <si>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</si>
  <si>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</si>
  <si>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</si>
  <si>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</si>
  <si>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</si>
  <si>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</si>
  <si>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</si>
  <si>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</si>
  <si>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</si>
  <si>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</si>
  <si>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</si>
  <si>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</si>
  <si>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</si>
  <si>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</si>
  <si>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</si>
  <si>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</si>
  <si>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</si>
  <si>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</si>
  <si>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</si>
  <si>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</si>
  <si>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</si>
  <si>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</si>
  <si>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</si>
  <si>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</si>
  <si>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</si>
  <si>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</si>
  <si>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</si>
  <si>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</si>
  <si>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</si>
  <si>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</si>
  <si>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</si>
  <si>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</si>
  <si>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</si>
  <si>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</si>
  <si>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</si>
  <si>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</si>
  <si>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</si>
  <si>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</si>
  <si>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</si>
  <si>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</si>
  <si>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</si>
  <si>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</si>
  <si>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</si>
  <si>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</si>
  <si>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</si>
  <si>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</si>
  <si>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</si>
  <si>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</si>
  <si>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</si>
  <si>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</si>
  <si>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</si>
  <si>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</si>
  <si>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</si>
  <si>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</si>
  <si>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</si>
  <si>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</si>
  <si>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</si>
  <si>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</si>
  <si>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</si>
  <si>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</si>
  <si>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</si>
  <si>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</si>
  <si>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</si>
  <si>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</si>
  <si>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</si>
  <si>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</si>
  <si>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</si>
  <si>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</si>
  <si>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</si>
  <si>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</si>
  <si>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</si>
  <si>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</si>
  <si>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</si>
  <si>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</si>
  <si>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</si>
  <si>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</si>
  <si>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</si>
  <si>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</si>
  <si>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</si>
  <si>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</si>
  <si>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</si>
  <si>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</si>
  <si>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</si>
  <si>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</si>
  <si>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</si>
  <si>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</si>
  <si>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</si>
  <si>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</si>
  <si>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</si>
  <si>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</si>
  <si>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</si>
  <si>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</si>
  <si>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</si>
  <si>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</si>
  <si>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</si>
  <si>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</si>
  <si>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</si>
  <si>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</si>
  <si>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</si>
  <si>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</si>
  <si>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</si>
  <si>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</si>
  <si>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</si>
  <si>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</si>
  <si>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</si>
  <si>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</si>
  <si>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</si>
  <si>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</si>
  <si>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</si>
  <si>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</si>
  <si>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</si>
  <si>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</si>
  <si>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</si>
  <si>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</si>
  <si>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</si>
  <si>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</si>
  <si>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</si>
  <si>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</si>
  <si>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</si>
  <si>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</si>
  <si>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</si>
  <si>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</si>
  <si>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</si>
  <si>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</si>
  <si>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</si>
  <si>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</si>
  <si>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</si>
  <si>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</si>
  <si>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</si>
  <si>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</si>
  <si>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</si>
  <si>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</si>
  <si>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</si>
  <si>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</si>
  <si>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</si>
  <si>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</si>
  <si>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</si>
  <si>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</si>
  <si>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</si>
  <si>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</si>
  <si>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</si>
  <si>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</si>
  <si>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</si>
  <si>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</si>
  <si>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</si>
  <si>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</si>
  <si>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</si>
  <si>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</si>
  <si>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</si>
  <si>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</si>
  <si>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</si>
  <si>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</si>
  <si>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</si>
  <si>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</si>
  <si>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</si>
  <si>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</si>
  <si>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</si>
  <si>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</si>
  <si>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</si>
  <si>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</si>
  <si>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</si>
  <si>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</si>
  <si>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</si>
  <si>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</si>
  <si>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</si>
  <si>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</si>
  <si>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</si>
  <si>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</si>
  <si>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</si>
  <si>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</si>
  <si>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</si>
  <si>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</si>
  <si>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</si>
  <si>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</si>
  <si>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</si>
  <si>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</si>
  <si>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</si>
  <si>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</si>
  <si>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</si>
  <si>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</si>
  <si>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</si>
  <si>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</si>
  <si>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</si>
  <si>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</si>
  <si>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</si>
  <si>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</si>
  <si>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</si>
  <si>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</si>
  <si>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</si>
  <si>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</si>
  <si>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</si>
  <si>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</si>
  <si>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</si>
  <si>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</si>
  <si>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</si>
  <si>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</si>
  <si>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</si>
  <si>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</si>
  <si>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</si>
  <si>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</si>
  <si>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</si>
  <si>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</si>
  <si>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</si>
  <si>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</si>
  <si>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</si>
  <si>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</si>
  <si>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</si>
  <si>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</si>
  <si>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</si>
  <si>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</si>
  <si>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</si>
  <si>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</si>
  <si>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</si>
  <si>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</si>
  <si>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</si>
  <si>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</si>
  <si>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</si>
  <si>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</si>
  <si>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</si>
  <si>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</si>
  <si>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</si>
  <si>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</si>
  <si>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</si>
  <si>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</si>
  <si>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</si>
  <si>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</si>
  <si>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</si>
  <si>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</si>
  <si>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</si>
  <si>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</si>
  <si>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</si>
  <si>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</si>
  <si>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</si>
  <si>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</si>
  <si>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</si>
  <si>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</si>
  <si>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</si>
  <si>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</si>
  <si>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</si>
  <si>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</si>
  <si>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</si>
  <si>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</si>
  <si>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</si>
  <si>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</si>
  <si>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</si>
  <si>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</si>
  <si>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</si>
  <si>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</si>
  <si>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</si>
  <si>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</si>
  <si>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</si>
  <si>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</si>
  <si>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</si>
  <si>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</si>
  <si>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</si>
  <si>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</si>
  <si>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</si>
  <si>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</si>
  <si>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</si>
  <si>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</si>
  <si>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</si>
  <si>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</si>
  <si>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</si>
  <si>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</si>
  <si>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</si>
  <si>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</si>
  <si>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</si>
  <si>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</si>
  <si>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</si>
  <si>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</si>
  <si>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</si>
  <si>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</si>
  <si>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</si>
  <si>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</si>
  <si>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</si>
  <si>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</si>
  <si>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</si>
  <si>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</si>
  <si>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</si>
  <si>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</si>
  <si>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</si>
  <si>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</si>
  <si>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</si>
  <si>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</si>
  <si>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</si>
  <si>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</si>
  <si>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</si>
  <si>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</si>
  <si>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</si>
  <si>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</si>
  <si>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</si>
  <si>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</si>
  <si>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</si>
  <si>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</si>
  <si>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</si>
  <si>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</si>
  <si>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</si>
  <si>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</si>
  <si>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</si>
  <si>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</si>
  <si>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</si>
  <si>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</si>
  <si>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</si>
  <si>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</si>
  <si>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</si>
  <si>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</si>
  <si>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</si>
  <si>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</si>
  <si>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</si>
  <si>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</si>
  <si>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</si>
  <si>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</si>
  <si>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</si>
  <si>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</si>
  <si>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</si>
  <si>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</si>
  <si>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</si>
  <si>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</si>
  <si>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</si>
  <si>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</si>
  <si>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</si>
  <si>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</si>
  <si>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</si>
  <si>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</si>
  <si>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</si>
  <si>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</si>
  <si>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</si>
  <si>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</si>
  <si>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</si>
  <si>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</si>
  <si>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</si>
  <si>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</si>
  <si>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</si>
  <si>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</si>
  <si>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</si>
  <si>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</si>
  <si>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</si>
  <si>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</si>
  <si>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</si>
  <si>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</si>
  <si>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</si>
  <si>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</si>
  <si>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</si>
  <si>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</si>
  <si>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</si>
  <si>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</si>
  <si>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</si>
  <si>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</si>
  <si>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</si>
  <si>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</si>
  <si>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</si>
  <si>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</si>
  <si>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</si>
  <si>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</si>
  <si>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</si>
  <si>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</si>
  <si>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</si>
  <si>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</si>
  <si>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</si>
  <si>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</si>
  <si>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</si>
  <si>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</si>
  <si>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</si>
  <si>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</si>
  <si>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</si>
  <si>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</si>
  <si>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</si>
  <si>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</si>
  <si>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</si>
  <si>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</si>
  <si>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</si>
  <si>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</si>
  <si>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</si>
  <si>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</si>
  <si>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</si>
  <si>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</si>
  <si>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</si>
  <si>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</si>
  <si>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</si>
  <si>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</si>
  <si>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</si>
  <si>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</si>
  <si>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</si>
  <si>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</si>
  <si>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</si>
  <si>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</si>
  <si>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</si>
  <si>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</si>
  <si>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</si>
  <si>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</si>
  <si>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</si>
  <si>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</si>
  <si>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</si>
  <si>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</si>
  <si>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</si>
  <si>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</si>
  <si>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</si>
  <si>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</si>
  <si>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</si>
  <si>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</si>
  <si>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</si>
  <si>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</si>
  <si>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</si>
  <si>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</si>
  <si>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</si>
  <si>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</si>
  <si>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</si>
  <si>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</si>
  <si>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</si>
  <si>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</si>
  <si>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</si>
  <si>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</si>
  <si>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</si>
  <si>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</si>
  <si>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</si>
  <si>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</si>
  <si>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</si>
  <si>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</si>
  <si>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</si>
  <si>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</si>
  <si>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</si>
  <si>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</si>
  <si>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</si>
  <si>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</si>
  <si>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</si>
  <si>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</si>
  <si>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</si>
  <si>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</si>
  <si>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</si>
  <si>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</si>
  <si>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</si>
  <si>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</si>
  <si>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</si>
  <si>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</si>
  <si>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</si>
  <si>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</si>
  <si>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</si>
  <si>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</si>
  <si>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</si>
  <si>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</si>
  <si>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</si>
  <si>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</si>
  <si>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</si>
  <si>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</si>
  <si>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</si>
  <si>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</si>
  <si>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</si>
  <si>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</si>
  <si>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</si>
  <si>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</si>
  <si>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</si>
  <si>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</si>
  <si>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</si>
  <si>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</si>
  <si>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</si>
  <si>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</si>
  <si>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</si>
  <si>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</si>
  <si>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</si>
  <si>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</si>
  <si>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</si>
  <si>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</si>
  <si>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</si>
  <si>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</si>
  <si>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</si>
  <si>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</si>
  <si>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</si>
  <si>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</si>
  <si>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</si>
  <si>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</si>
  <si>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</si>
  <si>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</si>
  <si>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</si>
  <si>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</si>
  <si>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</si>
  <si>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</si>
  <si>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</si>
  <si>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</si>
  <si>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</si>
  <si>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</si>
  <si>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</si>
  <si>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</si>
  <si>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</si>
  <si>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</si>
  <si>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</si>
  <si>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</si>
  <si>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</si>
  <si>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</si>
  <si>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</si>
  <si>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</si>
  <si>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</si>
  <si>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</si>
  <si>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</si>
  <si>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</si>
  <si>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</si>
  <si>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</si>
  <si>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</si>
  <si>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</si>
  <si>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</si>
  <si>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</si>
  <si>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</si>
  <si>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</si>
  <si>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</si>
  <si>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</si>
  <si>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</si>
  <si>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</si>
  <si>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</si>
  <si>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</si>
  <si>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</si>
  <si>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</si>
  <si>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</si>
  <si>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</si>
  <si>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</si>
  <si>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</si>
  <si>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</si>
  <si>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</si>
  <si>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</si>
  <si>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</si>
  <si>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</si>
  <si>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</si>
  <si>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</si>
  <si>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</si>
  <si>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</si>
  <si>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</si>
  <si>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</si>
  <si>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</si>
  <si>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</si>
  <si>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</si>
  <si>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</si>
  <si>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</si>
  <si>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</si>
  <si>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</si>
  <si>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</si>
  <si>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</si>
  <si>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</si>
  <si>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</si>
  <si>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</si>
  <si>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</si>
  <si>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</si>
  <si>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</si>
  <si>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</si>
  <si>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</si>
  <si>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</si>
  <si>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</si>
  <si>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</si>
  <si>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</si>
  <si>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</si>
  <si>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</si>
  <si>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</si>
  <si>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</si>
  <si>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</si>
  <si>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</si>
  <si>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</si>
  <si>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</si>
  <si>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</si>
  <si>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</si>
  <si>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</si>
  <si>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</si>
  <si>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</si>
  <si>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</si>
  <si>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</si>
  <si>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</si>
  <si>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</si>
  <si>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</si>
  <si>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</si>
  <si>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</si>
  <si>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</si>
  <si>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</si>
  <si>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</si>
  <si>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</si>
  <si>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</si>
  <si>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</si>
  <si>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</si>
  <si>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</si>
  <si>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</si>
  <si>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</si>
  <si>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</si>
  <si>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</si>
  <si>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</si>
  <si>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</si>
  <si>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</si>
  <si>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</si>
  <si>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</si>
  <si>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</si>
  <si>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</si>
  <si>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</si>
  <si>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</si>
  <si>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</si>
  <si>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</si>
  <si>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</si>
  <si>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</si>
  <si>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</si>
  <si>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</si>
  <si>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</si>
  <si>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</si>
  <si>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</si>
  <si>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</si>
  <si>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</si>
  <si>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</si>
  <si>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</si>
  <si>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</si>
  <si>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</si>
  <si>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</si>
  <si>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</si>
  <si>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</si>
  <si>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</si>
  <si>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</si>
  <si>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</si>
  <si>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</si>
  <si>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</si>
  <si>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</si>
  <si>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</si>
  <si>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</si>
  <si>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</si>
  <si>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</si>
  <si>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</si>
  <si>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</si>
  <si>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</si>
  <si>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</si>
  <si>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</si>
  <si>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</si>
  <si>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</si>
  <si>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</si>
  <si>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</si>
  <si>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</si>
  <si>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</si>
  <si>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</si>
  <si>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</si>
  <si>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</si>
  <si>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</si>
  <si>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</si>
  <si>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</si>
  <si>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</si>
  <si>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</si>
  <si>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</si>
  <si>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</si>
  <si>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</si>
  <si>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</si>
  <si>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</si>
  <si>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</si>
  <si>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</si>
  <si>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</si>
  <si>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</si>
  <si>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</si>
  <si>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</si>
  <si>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</si>
  <si>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</si>
  <si>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</si>
  <si>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</si>
  <si>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</si>
  <si>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</si>
  <si>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</si>
  <si>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</si>
  <si>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</si>
  <si>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</si>
  <si>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</si>
  <si>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</si>
  <si>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</si>
  <si>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</si>
  <si>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</si>
  <si>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</si>
  <si>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</si>
  <si>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</si>
  <si>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</si>
  <si>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</si>
  <si>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</si>
  <si>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</si>
  <si>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</si>
  <si>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</si>
  <si>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</si>
  <si>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</si>
  <si>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</si>
  <si>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</si>
  <si>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</si>
  <si>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</si>
  <si>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</si>
  <si>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</si>
  <si>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</si>
  <si>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</si>
  <si>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</si>
  <si>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</si>
  <si>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</si>
  <si>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</si>
  <si>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</si>
  <si>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</si>
  <si>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</si>
  <si>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</si>
  <si>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</si>
  <si>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</si>
  <si>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</si>
  <si>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</si>
  <si>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</si>
  <si>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</si>
  <si>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</si>
  <si>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</si>
  <si>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</si>
  <si>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</si>
  <si>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</si>
  <si>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</si>
  <si>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</si>
  <si>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</si>
  <si>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</si>
  <si>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</si>
  <si>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</si>
  <si>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</si>
  <si>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</si>
  <si>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</si>
  <si>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</si>
  <si>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</si>
  <si>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</si>
  <si>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</si>
  <si>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</si>
  <si>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</si>
  <si>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</si>
  <si>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</si>
  <si>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</si>
  <si>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</si>
  <si>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</si>
  <si>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</si>
  <si>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</si>
  <si>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</si>
  <si>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</si>
  <si>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</si>
  <si>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</si>
  <si>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</si>
  <si>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</si>
  <si>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</si>
  <si>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</si>
  <si>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</si>
  <si>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</si>
  <si>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</si>
  <si>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</si>
  <si>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</si>
  <si>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</si>
  <si>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</si>
  <si>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</si>
  <si>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</si>
  <si>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</si>
  <si>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</si>
  <si>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</si>
  <si>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</si>
  <si>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</si>
  <si>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</si>
  <si>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</si>
  <si>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</si>
  <si>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</si>
  <si>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</si>
  <si>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</si>
  <si>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</si>
  <si>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</si>
  <si>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</si>
  <si>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</si>
  <si>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</si>
  <si>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</si>
  <si>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</si>
  <si>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</si>
  <si>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</si>
  <si>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</si>
  <si>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</si>
  <si>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</si>
  <si>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</si>
  <si>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</si>
  <si>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</si>
  <si>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</si>
  <si>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</si>
  <si>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</si>
  <si>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</si>
  <si>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</si>
  <si>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</si>
  <si>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</si>
  <si>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</si>
  <si>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</si>
  <si>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</si>
  <si>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</si>
  <si>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</si>
  <si>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</si>
  <si>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</si>
  <si>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</si>
  <si>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</si>
  <si>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</si>
  <si>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</si>
  <si>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</si>
  <si>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</si>
  <si>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</si>
  <si>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</si>
  <si>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</si>
  <si>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</si>
  <si>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</si>
  <si>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</si>
  <si>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</si>
  <si>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</si>
  <si>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</si>
  <si>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</si>
  <si>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</si>
  <si>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</si>
  <si>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</si>
  <si>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</si>
  <si>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</si>
  <si>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</si>
  <si>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</si>
  <si>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</si>
  <si>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</si>
  <si>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</si>
  <si>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</si>
  <si>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</si>
  <si>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</si>
  <si>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</si>
  <si>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</si>
  <si>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</si>
  <si>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</si>
  <si>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</si>
  <si>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</si>
  <si>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</si>
  <si>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</si>
  <si>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</si>
  <si>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</si>
  <si>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</si>
  <si>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</si>
  <si>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</si>
  <si>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</si>
  <si>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</si>
  <si>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</si>
  <si>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</si>
  <si>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</si>
  <si>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</si>
  <si>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</si>
  <si>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</si>
  <si>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</si>
  <si>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</si>
  <si>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</si>
  <si>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</si>
  <si>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</si>
  <si>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</si>
  <si>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</si>
  <si>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</si>
  <si>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</si>
  <si>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</si>
  <si>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</si>
  <si>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</si>
  <si>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</si>
  <si>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</si>
  <si>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</si>
  <si>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</si>
  <si>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</si>
  <si>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</si>
  <si>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</si>
  <si>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</si>
  <si>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</si>
  <si>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</si>
  <si>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</si>
  <si>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</si>
  <si>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</si>
  <si>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</si>
  <si>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</si>
  <si>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</si>
  <si>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</si>
  <si>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</si>
  <si>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</si>
  <si>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</si>
  <si>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</si>
  <si>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</si>
  <si>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</si>
  <si>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</si>
  <si>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</si>
  <si>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</si>
  <si>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</si>
  <si>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</si>
  <si>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</si>
  <si>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</si>
  <si>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</si>
  <si>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</si>
  <si>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</si>
  <si>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</si>
  <si>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</si>
  <si>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</si>
  <si>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</si>
  <si>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</si>
  <si>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</si>
  <si>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</si>
  <si>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</si>
  <si>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</si>
  <si>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</si>
  <si>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</si>
  <si>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</si>
  <si>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</si>
  <si>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</si>
  <si>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</si>
  <si>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</si>
  <si>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</si>
  <si>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</si>
  <si>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</si>
  <si>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</si>
  <si>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</si>
  <si>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</si>
  <si>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</si>
  <si>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</si>
  <si>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</si>
  <si>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</si>
  <si>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</si>
  <si>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</si>
  <si>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</si>
  <si>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</si>
  <si>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</si>
  <si>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</si>
  <si>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</si>
  <si>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</si>
  <si>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</si>
  <si>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</si>
  <si>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</si>
  <si>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</si>
  <si>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</si>
  <si>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</si>
  <si>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</si>
  <si>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</si>
  <si>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</si>
  <si>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</si>
  <si>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</si>
  <si>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</si>
  <si>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</si>
  <si>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</si>
  <si>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</si>
  <si>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</si>
  <si>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</si>
  <si>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</si>
  <si>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</si>
  <si>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</si>
  <si>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</si>
  <si>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</si>
  <si>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</si>
  <si>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</si>
  <si>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</si>
  <si>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</si>
  <si>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</si>
  <si>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</si>
  <si>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</si>
  <si>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</si>
  <si>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</si>
  <si>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</si>
  <si>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</si>
  <si>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</si>
  <si>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</si>
  <si>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</si>
  <si>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</si>
  <si>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</si>
  <si>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</si>
  <si>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</si>
  <si>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</si>
  <si>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</si>
  <si>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</si>
  <si>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</si>
  <si>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</si>
  <si>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</si>
  <si>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</si>
  <si>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</si>
  <si>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</si>
  <si>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</si>
  <si>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</si>
  <si>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</si>
  <si>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</si>
  <si>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</si>
  <si>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</si>
  <si>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</si>
  <si>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</si>
  <si>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</si>
  <si>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</si>
  <si>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</si>
  <si>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</si>
  <si>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</si>
  <si>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</si>
  <si>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</si>
  <si>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</si>
  <si>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</si>
  <si>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</si>
  <si>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</si>
  <si>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</si>
  <si>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</si>
  <si>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</si>
  <si>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</si>
  <si>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</si>
  <si>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</si>
  <si>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</si>
  <si>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</si>
  <si>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</si>
  <si>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</si>
  <si>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</si>
  <si>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</si>
  <si>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</si>
  <si>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</si>
  <si>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</si>
  <si>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</si>
  <si>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</si>
  <si>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</si>
  <si>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</si>
  <si>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</si>
  <si>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</si>
  <si>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</si>
  <si>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</si>
  <si>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</si>
  <si>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</si>
  <si>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</si>
  <si>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</si>
  <si>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</si>
  <si>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</si>
  <si>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</si>
  <si>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</si>
  <si>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</si>
  <si>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</si>
  <si>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</si>
  <si>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</si>
  <si>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</si>
  <si>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</si>
  <si>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</si>
  <si>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</si>
  <si>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</si>
  <si>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</si>
  <si>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</si>
  <si>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</si>
  <si>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</si>
  <si>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</si>
  <si>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</si>
  <si>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</si>
  <si>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</si>
  <si>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</si>
  <si>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</si>
  <si>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</si>
  <si>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</si>
  <si>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</si>
  <si>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</si>
  <si>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</si>
  <si>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</si>
  <si>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</si>
  <si>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</si>
  <si>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</si>
  <si>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</si>
  <si>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</si>
  <si>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</si>
  <si>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</si>
  <si>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</si>
  <si>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</si>
  <si>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</si>
  <si>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</si>
  <si>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</si>
  <si>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</si>
  <si>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</si>
  <si>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</si>
  <si>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</si>
  <si>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</si>
  <si>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</si>
  <si>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</si>
  <si>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</si>
  <si>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</si>
  <si>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</si>
  <si>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</si>
  <si>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</si>
  <si>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</si>
  <si>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</si>
  <si>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</si>
  <si>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</si>
  <si>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</si>
  <si>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</si>
  <si>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</si>
  <si>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</si>
  <si>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</si>
  <si>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</si>
  <si>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</si>
  <si>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</si>
  <si>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</si>
  <si>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</si>
  <si>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</si>
  <si>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</si>
  <si>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</si>
  <si>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</si>
  <si>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</si>
  <si>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</si>
  <si>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</si>
  <si>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</si>
  <si>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</si>
  <si>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</si>
  <si>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</si>
  <si>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</si>
  <si>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</si>
  <si>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</si>
  <si>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</si>
  <si>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</si>
  <si>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</si>
  <si>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</si>
  <si>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</si>
  <si>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</si>
  <si>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</si>
  <si>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</si>
  <si>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</si>
  <si>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</si>
  <si>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</si>
  <si>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</si>
  <si>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</si>
  <si>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</si>
  <si>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</si>
  <si>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</si>
  <si>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</si>
  <si>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</si>
  <si>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</si>
  <si>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</si>
  <si>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</si>
  <si>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</si>
  <si>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</si>
  <si>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</si>
  <si>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</si>
  <si>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</si>
  <si>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</si>
  <si>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</si>
  <si>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</si>
  <si>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</si>
  <si>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</si>
  <si>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</si>
  <si>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</si>
  <si>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</si>
  <si>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</si>
  <si>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</si>
  <si>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</si>
  <si>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</si>
  <si>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</si>
  <si>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</si>
  <si>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</si>
  <si>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</si>
  <si>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</si>
  <si>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</si>
  <si>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</si>
  <si>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</si>
  <si>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</si>
  <si>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</si>
  <si>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</si>
  <si>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</si>
  <si>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</si>
  <si>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</si>
  <si>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</si>
  <si>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</si>
  <si>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</si>
  <si>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</si>
  <si>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</si>
  <si>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</si>
  <si>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</si>
  <si>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</si>
  <si>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</si>
  <si>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</si>
  <si>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</si>
  <si>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</si>
  <si>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</si>
  <si>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</si>
  <si>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</si>
  <si>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</si>
  <si>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</si>
  <si>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</si>
  <si>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</si>
  <si>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</si>
  <si>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</si>
  <si>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</si>
  <si>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</si>
  <si>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</si>
  <si>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</si>
  <si>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</si>
  <si>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</si>
  <si>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</si>
  <si>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</si>
  <si>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</si>
  <si>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</si>
  <si>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</si>
  <si>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</si>
  <si>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</si>
  <si>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</si>
  <si>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</si>
  <si>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</si>
  <si>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</si>
  <si>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</si>
  <si>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</si>
  <si>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</si>
  <si>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</si>
  <si>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</si>
  <si>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</si>
  <si>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</si>
  <si>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</si>
  <si>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</si>
  <si>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</si>
  <si>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</si>
  <si>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</si>
  <si>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</si>
  <si>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</si>
  <si>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</si>
  <si>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</si>
  <si>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</si>
  <si>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</si>
  <si>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</si>
  <si>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</si>
  <si>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</si>
  <si>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</si>
  <si>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</si>
  <si>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</si>
  <si>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</si>
  <si>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</si>
  <si>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</si>
  <si>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</si>
  <si>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</si>
  <si>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</si>
  <si>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</si>
  <si>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</si>
  <si>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</si>
  <si>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</si>
  <si>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</si>
  <si>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</si>
  <si>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</si>
  <si>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</si>
  <si>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</si>
  <si>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</si>
  <si>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</si>
  <si>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</si>
  <si>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</si>
  <si>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</si>
  <si>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</si>
  <si>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</si>
  <si>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</si>
  <si>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</si>
  <si>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</si>
  <si>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</si>
  <si>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</si>
  <si>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</si>
  <si>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</si>
  <si>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</si>
  <si>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</si>
  <si>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</si>
  <si>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</si>
  <si>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</si>
  <si>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</si>
  <si>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</si>
  <si>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</si>
  <si>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</si>
  <si>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</si>
  <si>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</si>
  <si>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</si>
  <si>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</si>
  <si>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</si>
  <si>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</si>
  <si>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</si>
  <si>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</si>
  <si>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</si>
  <si>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</si>
  <si>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</si>
  <si>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</si>
  <si>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</si>
  <si>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</si>
  <si>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</si>
  <si>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</si>
  <si>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</si>
  <si>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</si>
  <si>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</si>
  <si>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</si>
  <si>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</si>
  <si>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</si>
  <si>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</si>
  <si>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</si>
  <si>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</si>
  <si>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</si>
  <si>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</si>
  <si>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</si>
  <si>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</si>
  <si>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</si>
  <si>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</si>
  <si>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</si>
  <si>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</si>
  <si>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</si>
  <si>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</si>
  <si>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</si>
  <si>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</si>
  <si>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</si>
  <si>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</si>
  <si>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</si>
  <si>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</si>
  <si>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</si>
  <si>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</si>
  <si>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</si>
  <si>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</si>
  <si>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</si>
  <si>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</si>
  <si>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</si>
  <si>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</si>
  <si>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</si>
  <si>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</si>
  <si>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</si>
  <si>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</si>
  <si>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</si>
  <si>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</si>
  <si>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</si>
  <si>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</si>
  <si>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</si>
  <si>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</si>
  <si>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</si>
  <si>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</si>
  <si>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</si>
  <si>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</si>
  <si>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</si>
  <si>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</si>
  <si>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</si>
  <si>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</si>
  <si>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</si>
  <si>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</si>
  <si>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</si>
  <si>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</si>
  <si>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</si>
  <si>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</si>
  <si>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</si>
  <si>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</si>
  <si>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</si>
  <si>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</si>
  <si>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</si>
  <si>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</si>
  <si>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</si>
  <si>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</si>
  <si>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</si>
  <si>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</si>
  <si>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</si>
  <si>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</si>
  <si>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</si>
  <si>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</si>
  <si>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</si>
  <si>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</si>
  <si>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</si>
  <si>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</si>
  <si>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</si>
  <si>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</si>
  <si>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</si>
  <si>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</si>
  <si>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</si>
  <si>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</si>
  <si>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</si>
  <si>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</si>
  <si>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</si>
  <si>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</si>
  <si>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</si>
  <si>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</si>
  <si>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</si>
  <si>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</si>
  <si>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</si>
  <si>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</si>
  <si>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</si>
  <si>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</si>
  <si>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</si>
  <si>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</si>
  <si>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</si>
  <si>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</si>
  <si>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</si>
  <si>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</si>
  <si>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</si>
  <si>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</si>
  <si>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</si>
  <si>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</si>
  <si>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</si>
  <si>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</si>
  <si>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</si>
  <si>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</si>
  <si>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</si>
  <si>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</si>
  <si>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</si>
  <si>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</si>
  <si>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</si>
  <si>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</si>
  <si>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</si>
  <si>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</si>
  <si>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</si>
  <si>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</si>
  <si>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</si>
  <si>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</si>
  <si>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</si>
  <si>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</si>
  <si>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</si>
  <si>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</si>
  <si>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</si>
  <si>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</si>
  <si>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</si>
  <si>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</si>
  <si>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</si>
  <si>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</si>
  <si>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</si>
  <si>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</si>
  <si>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</si>
  <si>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</si>
  <si>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</si>
  <si>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</si>
  <si>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</si>
  <si>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</si>
  <si>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</si>
  <si>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</si>
  <si>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</si>
  <si>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</si>
  <si>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</si>
  <si>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</si>
  <si>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</si>
  <si>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</si>
  <si>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</si>
  <si>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</si>
  <si>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</si>
  <si>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</si>
  <si>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</si>
  <si>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</si>
  <si>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</si>
  <si>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</si>
  <si>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</si>
  <si>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</si>
  <si>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</si>
  <si>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</si>
  <si>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</si>
  <si>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</si>
  <si>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</si>
  <si>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</si>
  <si>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</si>
  <si>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</si>
  <si>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</si>
  <si>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</si>
  <si>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</si>
  <si>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</si>
  <si>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</si>
  <si>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</si>
  <si>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</si>
  <si>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</si>
  <si>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</si>
  <si>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</si>
  <si>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</si>
  <si>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</si>
  <si>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</si>
  <si>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</si>
  <si>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</si>
  <si>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</si>
  <si>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</si>
  <si>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</si>
  <si>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</si>
  <si>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</si>
  <si>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</si>
  <si>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</si>
  <si>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</si>
  <si>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</si>
  <si>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</si>
  <si>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</si>
  <si>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</si>
  <si>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</si>
  <si>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</si>
  <si>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</si>
  <si>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</si>
  <si>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</si>
  <si>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</si>
  <si>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</si>
  <si>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</si>
  <si>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</si>
  <si>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</si>
  <si>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</si>
  <si>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</si>
  <si>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</si>
  <si>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</si>
  <si>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</si>
  <si>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</si>
  <si>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</si>
  <si>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</si>
  <si>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</si>
  <si>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</si>
  <si>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</si>
  <si>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</si>
  <si>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</si>
  <si>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</si>
  <si>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</si>
  <si>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</si>
  <si>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</si>
  <si>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</si>
  <si>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</si>
  <si>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</si>
  <si>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</si>
  <si>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</si>
  <si>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</si>
  <si>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</si>
  <si>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</si>
  <si>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</si>
  <si>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</si>
  <si>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</si>
  <si>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</si>
  <si>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</si>
  <si>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</si>
  <si>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</si>
  <si>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</si>
  <si>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</si>
  <si>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</si>
  <si>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</si>
  <si>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</si>
  <si>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</si>
  <si>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</si>
  <si>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</si>
  <si>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</si>
  <si>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</si>
  <si>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</si>
  <si>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</si>
  <si>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</si>
  <si>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</si>
  <si>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</si>
  <si>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</si>
  <si>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</si>
  <si>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</si>
  <si>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</si>
  <si>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</si>
  <si>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</si>
  <si>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</si>
  <si>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</si>
  <si>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</si>
  <si>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</si>
  <si>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</si>
  <si>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</si>
  <si>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</si>
  <si>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</si>
  <si>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</si>
  <si>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</si>
  <si>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</si>
  <si>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</si>
  <si>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</si>
  <si>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</si>
  <si>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</si>
  <si>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</si>
  <si>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</si>
  <si>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</si>
  <si>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</si>
  <si>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</si>
  <si>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</si>
  <si>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</si>
  <si>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</si>
  <si>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</si>
  <si>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</si>
  <si>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</si>
  <si>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</si>
  <si>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</si>
  <si>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</si>
  <si>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</si>
  <si>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</si>
  <si>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</si>
  <si>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</si>
  <si>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</si>
  <si>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</si>
  <si>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</si>
  <si>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</si>
  <si>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</si>
  <si>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</si>
  <si>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</si>
  <si>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</si>
  <si>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</si>
  <si>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</si>
  <si>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</si>
  <si>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</si>
  <si>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</si>
  <si>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</si>
  <si>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</si>
  <si>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</si>
  <si>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</si>
  <si>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</si>
  <si>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</si>
  <si>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</si>
  <si>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</si>
  <si>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</si>
  <si>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</si>
  <si>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</si>
  <si>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</si>
  <si>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</si>
  <si>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</si>
  <si>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</si>
  <si>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</si>
  <si>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</si>
  <si>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</si>
  <si>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</si>
  <si>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</si>
  <si>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</si>
  <si>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</si>
  <si>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</si>
  <si>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</si>
  <si>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</si>
  <si>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</si>
  <si>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</si>
  <si>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</si>
  <si>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</si>
  <si>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</si>
  <si>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</si>
  <si>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</si>
  <si>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</si>
  <si>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</si>
  <si>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</si>
  <si>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</si>
  <si>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</si>
  <si>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</si>
  <si>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</si>
  <si>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</si>
  <si>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</si>
  <si>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</si>
  <si>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</si>
  <si>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</si>
  <si>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</si>
  <si>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</si>
  <si>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</si>
  <si>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</si>
  <si>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</si>
  <si>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</si>
  <si>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</si>
  <si>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</si>
  <si>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</si>
  <si>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</si>
  <si>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</si>
  <si>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</si>
  <si>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</si>
  <si>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</si>
  <si>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</si>
  <si>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</si>
  <si>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</si>
  <si>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</si>
  <si>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</si>
  <si>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</si>
  <si>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</si>
  <si>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</si>
  <si>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</si>
  <si>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</si>
  <si>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</si>
  <si>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</si>
  <si>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</si>
  <si>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</si>
  <si>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</si>
  <si>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</si>
  <si>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</si>
  <si>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</si>
  <si>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</si>
  <si>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</si>
  <si>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</si>
  <si>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</si>
  <si>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</si>
  <si>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</si>
  <si>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</si>
  <si>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</si>
  <si>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</si>
  <si>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</si>
  <si>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</si>
  <si>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</si>
  <si>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</si>
  <si>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</si>
  <si>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</si>
  <si>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</si>
  <si>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</si>
  <si>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</si>
  <si>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</si>
  <si>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</si>
  <si>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</si>
  <si>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</si>
  <si>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</si>
  <si>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</si>
  <si>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</si>
  <si>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</si>
  <si>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</si>
  <si>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</si>
  <si>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</si>
  <si>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</si>
  <si>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</si>
  <si>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</si>
  <si>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</si>
  <si>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</si>
  <si>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</si>
  <si>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</si>
  <si>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</si>
  <si>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</si>
  <si>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</si>
  <si>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</si>
  <si>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</si>
  <si>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</si>
  <si>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</si>
  <si>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</si>
  <si>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</si>
  <si>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</si>
  <si>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</si>
  <si>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</si>
  <si>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</si>
  <si>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</si>
  <si>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</si>
  <si>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</si>
  <si>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</si>
  <si>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</si>
  <si>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</si>
  <si>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</si>
  <si>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</si>
  <si>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</si>
  <si>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</si>
  <si>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</si>
  <si>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</si>
  <si>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</si>
  <si>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</si>
  <si>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</si>
  <si>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</si>
  <si>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</si>
  <si>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</si>
  <si>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</si>
  <si>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</si>
  <si>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</si>
  <si>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</si>
  <si>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</si>
  <si>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</si>
  <si>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</si>
  <si>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</si>
  <si>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</si>
  <si>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</si>
  <si>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</si>
  <si>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</si>
  <si>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</si>
  <si>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</si>
  <si>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</si>
  <si>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</si>
  <si>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</si>
  <si>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</si>
  <si>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</si>
  <si>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</si>
  <si>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</si>
  <si>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</si>
  <si>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</si>
  <si>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</si>
  <si>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</si>
  <si>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</si>
  <si>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</si>
  <si>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</si>
  <si>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</si>
  <si>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</si>
  <si>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</si>
  <si>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</si>
  <si>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</si>
  <si>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</si>
  <si>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</si>
  <si>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</si>
  <si>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</si>
  <si>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</si>
  <si>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</si>
  <si>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</si>
  <si>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</si>
  <si>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</si>
  <si>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</si>
  <si>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</si>
  <si>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</si>
  <si>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</si>
  <si>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</si>
  <si>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</si>
  <si>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</si>
  <si>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</si>
  <si>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</si>
  <si>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</si>
  <si>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</si>
  <si>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</si>
  <si>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</si>
  <si>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</si>
  <si>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</si>
  <si>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</si>
  <si>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</si>
  <si>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</si>
  <si>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</si>
  <si>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</si>
  <si>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</si>
  <si>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</si>
  <si>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</si>
  <si>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</si>
  <si>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</si>
  <si>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</si>
  <si>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</si>
  <si>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</si>
  <si>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</si>
  <si>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</si>
  <si>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</si>
  <si>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</si>
  <si>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</si>
  <si>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</si>
  <si>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</si>
  <si>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</si>
  <si>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</si>
  <si>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</si>
  <si>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</si>
  <si>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</si>
  <si>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</si>
  <si>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</si>
  <si>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</si>
  <si>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</si>
  <si>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</si>
  <si>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</si>
  <si>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</si>
  <si>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</si>
  <si>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</si>
  <si>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</si>
  <si>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</si>
  <si>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</si>
  <si>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</si>
  <si>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</si>
  <si>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</si>
  <si>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</si>
  <si>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</si>
  <si>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</si>
  <si>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</si>
  <si>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</si>
  <si>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</si>
  <si>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</si>
  <si>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</si>
  <si>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</si>
  <si>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</si>
  <si>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</si>
  <si>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</si>
  <si>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</si>
  <si>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</si>
  <si>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</si>
  <si>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</si>
  <si>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</si>
  <si>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</si>
  <si>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</si>
  <si>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</si>
  <si>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</si>
  <si>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</si>
  <si>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</si>
  <si>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</si>
  <si>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</si>
  <si>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</si>
  <si>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</si>
  <si>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</si>
  <si>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</si>
  <si>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</si>
  <si>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</si>
  <si>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</si>
  <si>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</si>
  <si>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</si>
  <si>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</si>
  <si>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</si>
  <si>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</si>
  <si>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</si>
  <si>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</si>
  <si>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</si>
  <si>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</si>
  <si>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</si>
  <si>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</si>
  <si>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</si>
  <si>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</si>
  <si>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</si>
  <si>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</si>
  <si>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</si>
  <si>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</si>
  <si>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</si>
  <si>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</si>
  <si>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</si>
  <si>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</si>
  <si>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</si>
  <si>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</si>
  <si>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</si>
  <si>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</si>
  <si>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</si>
  <si>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</si>
  <si>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</si>
  <si>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</si>
  <si>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</si>
  <si>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</si>
  <si>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</si>
  <si>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</si>
  <si>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</si>
  <si>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</si>
  <si>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</si>
  <si>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</si>
  <si>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</si>
  <si>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</si>
  <si>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</si>
  <si>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</si>
  <si>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</si>
  <si>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</si>
  <si>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</si>
  <si>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</si>
  <si>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</si>
  <si>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</si>
  <si>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</si>
  <si>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</si>
  <si>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</si>
  <si>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</si>
  <si>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</si>
  <si>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</si>
  <si>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</si>
  <si>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</si>
  <si>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</si>
  <si>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</si>
  <si>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</si>
  <si>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</si>
  <si>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</si>
  <si>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</si>
  <si>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</si>
  <si>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</si>
  <si>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</si>
  <si>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</si>
  <si>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</si>
  <si>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</si>
  <si>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</si>
  <si>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</si>
  <si>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</si>
  <si>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</si>
  <si>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</si>
  <si>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</si>
  <si>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</si>
  <si>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</si>
  <si>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</si>
  <si>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</si>
  <si>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</si>
  <si>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</si>
  <si>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</si>
  <si>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</si>
  <si>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</si>
  <si>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</si>
  <si>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</si>
  <si>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</si>
  <si>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</si>
  <si>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</si>
  <si>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</si>
  <si>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</si>
  <si>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</si>
  <si>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</si>
  <si>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</si>
  <si>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</si>
  <si>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</si>
  <si>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</si>
  <si>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</si>
  <si>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</si>
  <si>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</si>
  <si>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</si>
  <si>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</si>
  <si>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</si>
  <si>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</si>
  <si>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</si>
  <si>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</si>
  <si>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</si>
  <si>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</si>
  <si>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</si>
  <si>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</si>
  <si>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</si>
  <si>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</si>
  <si>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</si>
  <si>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</si>
  <si>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</si>
  <si>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</si>
  <si>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</si>
  <si>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</si>
  <si>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</si>
  <si>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</si>
  <si>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</si>
  <si>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</si>
  <si>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</si>
  <si>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</si>
  <si>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</si>
  <si>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</si>
  <si>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</si>
  <si>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</si>
  <si>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</si>
  <si>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</si>
  <si>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</si>
  <si>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</si>
  <si>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</si>
  <si>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</si>
  <si>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</si>
  <si>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</si>
  <si>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</si>
  <si>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</si>
  <si>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</si>
  <si>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</si>
  <si>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</si>
  <si>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</si>
  <si>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</si>
  <si>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</si>
  <si>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</si>
  <si>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</si>
  <si>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</si>
  <si>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</si>
  <si>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</si>
  <si>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</si>
  <si>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</si>
  <si>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</si>
  <si>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</si>
  <si>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</si>
  <si>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</si>
  <si>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</si>
  <si>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</si>
  <si>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</si>
  <si>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</si>
  <si>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</si>
  <si>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</si>
  <si>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</si>
  <si>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</si>
  <si>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</si>
  <si>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</si>
  <si>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</si>
  <si>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</si>
  <si>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</si>
  <si>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</si>
  <si>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</si>
  <si>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</si>
  <si>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</si>
  <si>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</si>
  <si>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</si>
  <si>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</si>
  <si>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</si>
  <si>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</si>
  <si>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</si>
  <si>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</si>
  <si>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</si>
  <si>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</si>
  <si>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</si>
  <si>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</si>
  <si>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</si>
  <si>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</si>
  <si>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</si>
  <si>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</si>
  <si>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</si>
  <si>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</si>
  <si>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</si>
  <si>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</si>
  <si>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</si>
  <si>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</si>
  <si>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</si>
  <si>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</si>
  <si>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</si>
  <si>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</si>
  <si>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</si>
  <si>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</si>
  <si>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</si>
  <si>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</si>
  <si>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</si>
  <si>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</si>
  <si>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</si>
  <si>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</si>
  <si>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</si>
  <si>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</si>
  <si>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</si>
  <si>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</si>
  <si>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</si>
  <si>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</si>
  <si>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</si>
  <si>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</si>
  <si>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</si>
  <si>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</si>
  <si>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</si>
  <si>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</si>
  <si>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</si>
  <si>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</si>
  <si>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</si>
  <si>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</si>
  <si>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</si>
  <si>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</si>
  <si>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</si>
  <si>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</si>
  <si>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</si>
  <si>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</si>
  <si>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</si>
  <si>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</si>
  <si>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</si>
  <si>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</si>
  <si>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</si>
  <si>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</si>
  <si>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</si>
  <si>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</si>
  <si>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</si>
  <si>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</si>
  <si>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</si>
  <si>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</si>
  <si>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</si>
  <si>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</si>
  <si>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</si>
  <si>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</si>
  <si>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</si>
  <si>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</si>
  <si>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</si>
  <si>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</si>
  <si>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</si>
  <si>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</si>
  <si>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</si>
  <si>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</si>
  <si>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</si>
  <si>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</si>
  <si>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</si>
  <si>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</si>
  <si>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</si>
  <si>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</si>
  <si>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</si>
  <si>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</si>
  <si>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</si>
  <si>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</si>
  <si>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</si>
  <si>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</si>
  <si>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</si>
  <si>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</si>
  <si>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</si>
  <si>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</si>
  <si>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</si>
  <si>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</si>
  <si>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</si>
  <si>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</si>
  <si>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</si>
  <si>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</si>
  <si>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</si>
  <si>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</si>
  <si>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</si>
  <si>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</si>
  <si>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</si>
  <si>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</si>
  <si>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</si>
  <si>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</si>
  <si>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</si>
  <si>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</si>
  <si>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</si>
  <si>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</si>
  <si>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</si>
  <si>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</si>
  <si>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</si>
  <si>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</si>
  <si>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</si>
  <si>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</si>
  <si>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</si>
  <si>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</si>
  <si>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</si>
  <si>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</si>
  <si>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</si>
  <si>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</si>
  <si>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</si>
  <si>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</si>
  <si>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</si>
  <si>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</si>
  <si>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</si>
  <si>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</si>
  <si>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</si>
  <si>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</si>
  <si>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</si>
  <si>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</si>
  <si>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</si>
  <si>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</si>
  <si>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</si>
  <si>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</si>
  <si>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</si>
  <si>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</si>
  <si>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</si>
  <si>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</si>
  <si>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</si>
  <si>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</si>
  <si>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</si>
  <si>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</si>
  <si>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</si>
  <si>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</si>
  <si>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</si>
  <si>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</si>
  <si>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</si>
  <si>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</si>
  <si>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</si>
  <si>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</si>
  <si>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</si>
  <si>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</si>
  <si>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</si>
  <si>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</si>
  <si>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</si>
  <si>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</si>
  <si>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</si>
  <si>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</si>
  <si>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</si>
  <si>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</si>
  <si>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</si>
  <si>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</si>
  <si>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</si>
  <si>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</si>
  <si>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</si>
  <si>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</si>
  <si>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</si>
  <si>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</si>
  <si>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</si>
  <si>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</si>
  <si>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</si>
  <si>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</si>
  <si>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</si>
  <si>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</si>
  <si>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</si>
  <si>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</si>
  <si>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</si>
  <si>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</si>
  <si>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</si>
  <si>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</si>
  <si>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</si>
  <si>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</si>
  <si>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</si>
  <si>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</si>
  <si>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</si>
  <si>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</si>
  <si>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</si>
  <si>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</si>
  <si>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</si>
  <si>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</si>
  <si>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</si>
  <si>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</si>
  <si>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</si>
  <si>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</si>
  <si>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</si>
  <si>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</si>
  <si>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</si>
  <si>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</si>
  <si>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</si>
  <si>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</si>
  <si>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</si>
  <si>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</si>
  <si>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</si>
  <si>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</si>
  <si>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</si>
  <si>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</si>
  <si>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</si>
  <si>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</si>
  <si>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</si>
  <si>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</si>
  <si>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</si>
  <si>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</si>
  <si>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</si>
  <si>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</si>
  <si>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</si>
  <si>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</si>
  <si>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</si>
  <si>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</si>
  <si>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</si>
  <si>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</si>
  <si>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</si>
  <si>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</si>
  <si>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</si>
  <si>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</si>
  <si>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</si>
  <si>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</si>
  <si>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</si>
  <si>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</si>
  <si>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</si>
  <si>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</si>
  <si>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</si>
  <si>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</si>
  <si>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</si>
  <si>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</si>
  <si>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</si>
  <si>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</si>
  <si>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</si>
  <si>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</si>
  <si>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</si>
  <si>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</si>
  <si>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</si>
  <si>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</si>
  <si>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</si>
  <si>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</si>
  <si>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</si>
  <si>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</si>
  <si>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</si>
  <si>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</si>
  <si>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</si>
  <si>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</si>
  <si>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</si>
  <si>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</si>
  <si>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</si>
  <si>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</si>
  <si>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</si>
  <si>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</si>
  <si>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</si>
  <si>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</si>
  <si>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</si>
  <si>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</si>
  <si>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</si>
  <si>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</si>
  <si>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</si>
  <si>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</si>
  <si>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</si>
  <si>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</si>
  <si>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</si>
  <si>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</si>
  <si>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</si>
  <si>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</si>
  <si>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</si>
  <si>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</si>
  <si>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</si>
  <si>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</si>
  <si>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</si>
  <si>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</si>
  <si>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</si>
  <si>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</si>
  <si>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</si>
  <si>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</si>
  <si>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</si>
  <si>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</si>
  <si>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</si>
  <si>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</si>
  <si>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</si>
  <si>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</si>
  <si>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</si>
  <si>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</si>
  <si>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</si>
  <si>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</si>
  <si>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</si>
  <si>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</si>
  <si>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</si>
  <si>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</si>
  <si>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</si>
  <si>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</si>
  <si>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</si>
  <si>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</si>
  <si>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</si>
  <si>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</si>
  <si>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</si>
  <si>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</si>
  <si>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</si>
  <si>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</si>
  <si>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</si>
  <si>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</si>
  <si>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</si>
  <si>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</si>
  <si>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</si>
  <si>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</si>
  <si>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</si>
  <si>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</si>
  <si>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</si>
  <si>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</si>
  <si>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</si>
  <si>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</si>
  <si>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</si>
  <si>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</si>
  <si>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</si>
  <si>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</si>
  <si>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</si>
  <si>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</si>
  <si>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</si>
  <si>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</si>
  <si>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</si>
  <si>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</si>
  <si>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</si>
  <si>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</si>
  <si>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</si>
  <si>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</si>
  <si>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</si>
  <si>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</si>
  <si>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</si>
  <si>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</si>
  <si>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</si>
  <si>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</si>
  <si>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</si>
  <si>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</si>
  <si>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</si>
  <si>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</si>
  <si>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</si>
  <si>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</si>
  <si>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</si>
  <si>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</si>
  <si>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</si>
  <si>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</si>
  <si>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</si>
  <si>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</si>
  <si>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</si>
  <si>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</si>
  <si>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</si>
  <si>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</si>
  <si>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</si>
  <si>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</si>
  <si>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</si>
  <si>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</si>
  <si>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</si>
  <si>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</si>
  <si>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</si>
  <si>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</si>
  <si>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</si>
  <si>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</si>
  <si>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</si>
  <si>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</si>
  <si>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</si>
  <si>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</si>
  <si>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</si>
  <si>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</si>
  <si>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</si>
  <si>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</si>
  <si>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</si>
  <si>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</si>
  <si>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</si>
  <si>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</si>
  <si>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</si>
  <si>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</si>
  <si>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</si>
  <si>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</si>
  <si>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</si>
  <si>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</si>
  <si>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</si>
  <si>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</si>
  <si>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</si>
  <si>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</si>
  <si>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</si>
  <si>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</si>
  <si>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</si>
  <si>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</si>
  <si>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</si>
  <si>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</si>
  <si>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</si>
  <si>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</si>
  <si>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</si>
  <si>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</si>
  <si>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</si>
  <si>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</si>
  <si>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</si>
  <si>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</si>
  <si>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</si>
  <si>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</si>
  <si>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</si>
  <si>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</si>
  <si>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</si>
  <si>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</si>
  <si>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</si>
  <si>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</si>
  <si>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</si>
  <si>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</si>
  <si>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</si>
  <si>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</si>
  <si>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</si>
  <si>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</si>
  <si>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</si>
  <si>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</si>
  <si>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</si>
  <si>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</si>
  <si>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</si>
  <si>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</si>
  <si>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</si>
  <si>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</si>
  <si>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</si>
  <si>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</si>
  <si>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</si>
  <si>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</si>
  <si>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</si>
  <si>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</si>
  <si>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</si>
  <si>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</si>
  <si>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</si>
  <si>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</si>
  <si>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</si>
  <si>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</si>
  <si>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</si>
  <si>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</si>
  <si>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</si>
  <si>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</si>
  <si>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</si>
  <si>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</si>
  <si>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</si>
  <si>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</si>
  <si>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</si>
  <si>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</si>
  <si>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</si>
  <si>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</si>
  <si>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</si>
  <si>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</si>
  <si>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</si>
  <si>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</si>
  <si>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</si>
  <si>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</si>
  <si>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</si>
  <si>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</si>
  <si>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</si>
  <si>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</si>
  <si>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</si>
  <si>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</si>
  <si>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</si>
  <si>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</si>
  <si>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</si>
  <si>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</si>
  <si>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</si>
  <si>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</si>
  <si>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</si>
  <si>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</si>
  <si>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</si>
  <si>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</si>
  <si>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</si>
  <si>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</si>
  <si>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</si>
  <si>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</si>
  <si>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</si>
  <si>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</si>
  <si>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</si>
  <si>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</si>
  <si>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</si>
  <si>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</si>
  <si>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</si>
  <si>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</si>
  <si>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</si>
  <si>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</si>
  <si>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</si>
  <si>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</si>
  <si>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</si>
  <si>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</si>
  <si>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</si>
  <si>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</si>
  <si>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</si>
  <si>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</si>
  <si>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</si>
  <si>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</si>
  <si>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</si>
  <si>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</si>
  <si>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</si>
  <si>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</si>
  <si>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</si>
  <si>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</si>
  <si>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</si>
  <si>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</si>
  <si>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</si>
  <si>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</si>
  <si>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</si>
  <si>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</si>
  <si>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</si>
  <si>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</si>
  <si>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</si>
  <si>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</si>
  <si>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</si>
  <si>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</si>
  <si>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</si>
  <si>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</si>
  <si>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</si>
  <si>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</si>
  <si>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</si>
  <si>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</si>
  <si>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</si>
  <si>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</si>
  <si>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</si>
  <si>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</si>
  <si>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</si>
  <si>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</si>
  <si>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</si>
  <si>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</si>
  <si>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</si>
  <si>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</si>
  <si>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</si>
  <si>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</si>
  <si>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</si>
  <si>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</si>
  <si>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</si>
  <si>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</si>
  <si>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</si>
  <si>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</si>
  <si>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</si>
  <si>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</si>
  <si>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</si>
  <si>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</si>
  <si>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</si>
  <si>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</si>
  <si>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</si>
  <si>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</si>
  <si>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</si>
  <si>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</si>
  <si>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</si>
  <si>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</si>
  <si>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</si>
  <si>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</si>
  <si>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</si>
  <si>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</si>
  <si>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</si>
  <si>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</si>
  <si>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</si>
  <si>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</si>
  <si>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</si>
  <si>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</si>
  <si>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</si>
  <si>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</si>
  <si>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</si>
  <si>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</si>
  <si>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</si>
  <si>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</si>
  <si>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</si>
  <si>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</si>
  <si>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</si>
  <si>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</si>
  <si>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</si>
  <si>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</si>
  <si>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</si>
  <si>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</si>
  <si>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</si>
  <si>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</si>
  <si>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</si>
  <si>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</si>
  <si>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</si>
  <si>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</si>
  <si>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</si>
  <si>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</si>
  <si>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</si>
  <si>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</si>
  <si>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</si>
  <si>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</si>
  <si>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</si>
  <si>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</si>
  <si>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</si>
  <si>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</si>
  <si>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</si>
  <si>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</si>
  <si>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</si>
  <si>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</si>
  <si>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</si>
  <si>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</si>
  <si>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</si>
  <si>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</si>
  <si>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</si>
  <si>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</si>
  <si>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</si>
  <si>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</si>
  <si>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</si>
  <si>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</si>
  <si>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</si>
  <si>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</si>
  <si>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</si>
  <si>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</si>
  <si>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</si>
  <si>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</si>
  <si>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</si>
  <si>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</si>
  <si>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</si>
  <si>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</si>
  <si>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</si>
  <si>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</si>
  <si>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</si>
  <si>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</si>
  <si>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</si>
  <si>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</si>
  <si>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</si>
  <si>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</si>
  <si>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</si>
  <si>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</si>
  <si>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</si>
  <si>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</si>
  <si>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</si>
  <si>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</si>
  <si>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</si>
  <si>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</si>
  <si>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</si>
  <si>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</si>
  <si>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</si>
  <si>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</si>
  <si>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</si>
  <si>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</si>
  <si>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</si>
  <si>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</si>
  <si>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</si>
  <si>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</si>
  <si>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</si>
  <si>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</si>
  <si>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</si>
  <si>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</si>
  <si>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</si>
  <si>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</si>
  <si>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</si>
  <si>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</si>
  <si>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</si>
  <si>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</si>
  <si>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</si>
  <si>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</si>
  <si>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</si>
  <si>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</si>
  <si>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</si>
  <si>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</si>
  <si>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</si>
  <si>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</si>
  <si>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</si>
  <si>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</si>
  <si>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</si>
  <si>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</si>
  <si>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</si>
  <si>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</si>
  <si>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</si>
  <si>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</si>
  <si>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</si>
  <si>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</si>
  <si>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</si>
  <si>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</si>
  <si>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</si>
  <si>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</si>
  <si>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</si>
  <si>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</si>
  <si>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</si>
  <si>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</si>
  <si>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</si>
  <si>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</si>
  <si>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</si>
  <si>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</si>
  <si>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</si>
  <si>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</si>
  <si>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</si>
  <si>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</si>
  <si>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</si>
  <si>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</si>
  <si>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</si>
  <si>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</si>
  <si>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</si>
  <si>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</si>
  <si>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</si>
  <si>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</si>
  <si>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</si>
  <si>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</si>
  <si>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</si>
  <si>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</si>
  <si>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</si>
  <si>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</si>
  <si>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</si>
  <si>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</si>
  <si>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</si>
  <si>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</si>
  <si>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</si>
  <si>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</si>
  <si>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</si>
  <si>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</si>
  <si>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</si>
  <si>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</si>
  <si>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</si>
  <si>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</si>
  <si>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</si>
  <si>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</si>
  <si>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</si>
  <si>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</si>
  <si>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</si>
  <si>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</si>
  <si>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</si>
  <si>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</si>
  <si>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</si>
  <si>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</si>
  <si>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</si>
  <si>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</si>
  <si>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</si>
  <si>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</si>
  <si>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</si>
  <si>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</si>
  <si>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</si>
  <si>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</si>
  <si>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</si>
  <si>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</si>
  <si>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</si>
  <si>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</si>
  <si>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</si>
  <si>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</si>
  <si>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</si>
  <si>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</si>
  <si>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</si>
  <si>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</si>
  <si>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</si>
  <si>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</si>
  <si>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</si>
  <si>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</si>
  <si>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</si>
  <si>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</si>
  <si>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</si>
  <si>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</si>
  <si>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</si>
  <si>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</si>
  <si>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</si>
  <si>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</si>
  <si>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</si>
  <si>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</si>
  <si>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</si>
  <si>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</si>
  <si>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</si>
  <si>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</si>
  <si>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</si>
  <si>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</si>
  <si>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</si>
  <si>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</si>
  <si>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</si>
  <si>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</si>
  <si>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</si>
  <si>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</si>
  <si>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</si>
  <si>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</si>
  <si>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</si>
  <si>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</si>
  <si>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</si>
  <si>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</si>
  <si>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</si>
  <si>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</si>
  <si>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</si>
  <si>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</si>
  <si>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</si>
  <si>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</si>
  <si>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</si>
  <si>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</si>
  <si>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</si>
  <si>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</si>
  <si>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</si>
  <si>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</si>
  <si>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</si>
  <si>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</si>
  <si>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</si>
  <si>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</si>
  <si>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</si>
  <si>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</si>
  <si>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</si>
  <si>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</si>
  <si>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</si>
  <si>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</si>
  <si>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</si>
  <si>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</si>
  <si>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</si>
  <si>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</si>
  <si>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</si>
  <si>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</si>
  <si>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</si>
  <si>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</si>
  <si>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</si>
  <si>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</si>
  <si>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</si>
  <si>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</si>
  <si>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</si>
  <si>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</si>
  <si>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</si>
  <si>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</si>
  <si>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</si>
  <si>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</si>
  <si>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</si>
  <si>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</si>
  <si>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</si>
  <si>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</si>
  <si>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</si>
  <si>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</si>
  <si>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</si>
  <si>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</si>
  <si>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</si>
  <si>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</si>
  <si>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</si>
  <si>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</si>
  <si>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</si>
  <si>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</si>
  <si>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</si>
  <si>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</si>
  <si>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</si>
  <si>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</si>
  <si>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</si>
  <si>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</si>
  <si>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</si>
  <si>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</si>
  <si>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</si>
  <si>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</si>
  <si>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</si>
  <si>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</si>
  <si>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</si>
  <si>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</si>
  <si>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</si>
  <si>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</si>
  <si>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</si>
  <si>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</si>
  <si>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</si>
  <si>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</si>
  <si>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</si>
  <si>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</si>
  <si>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</si>
  <si>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</si>
  <si>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</si>
  <si>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</si>
  <si>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</si>
  <si>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</si>
  <si>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</si>
  <si>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</si>
  <si>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</si>
  <si>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</si>
  <si>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</si>
  <si>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</si>
  <si>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</si>
  <si>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</si>
  <si>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</si>
  <si>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</si>
  <si>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</si>
  <si>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</si>
  <si>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</si>
  <si>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</si>
  <si>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</si>
  <si>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</si>
  <si>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</si>
  <si>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</si>
  <si>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</si>
  <si>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</si>
  <si>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</si>
  <si>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</si>
  <si>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</si>
  <si>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</si>
  <si>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</si>
  <si>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</si>
  <si>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</si>
  <si>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</si>
  <si>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</si>
  <si>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</si>
  <si>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</si>
  <si>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</si>
  <si>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</si>
  <si>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</si>
  <si>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</si>
  <si>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</si>
  <si>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</si>
  <si>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</si>
  <si>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</si>
  <si>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</si>
  <si>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</si>
  <si>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</si>
  <si>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</si>
  <si>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</si>
  <si>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</si>
  <si>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</si>
  <si>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</si>
  <si>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</si>
  <si>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</si>
  <si>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</si>
  <si>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</si>
  <si>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</si>
  <si>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</si>
  <si>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</si>
  <si>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</si>
  <si>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</si>
  <si>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</si>
  <si>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</si>
  <si>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</si>
  <si>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</si>
  <si>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</si>
  <si>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</si>
  <si>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</si>
  <si>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</si>
  <si>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</si>
  <si>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</si>
  <si>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</si>
  <si>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</si>
  <si>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</si>
  <si>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</si>
  <si>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</si>
  <si>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</si>
  <si>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</si>
  <si>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</si>
  <si>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</si>
  <si>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</si>
  <si>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</si>
  <si>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</si>
  <si>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</si>
  <si>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</si>
  <si>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</si>
  <si>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</si>
  <si>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</si>
  <si>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</si>
  <si>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</si>
  <si>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</si>
  <si>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</si>
  <si>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</si>
  <si>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</si>
  <si>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</si>
  <si>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</si>
  <si>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</si>
  <si>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</si>
  <si>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</si>
  <si>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</si>
  <si>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</si>
  <si>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</si>
  <si>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</si>
  <si>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</si>
  <si>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</si>
  <si>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</si>
  <si>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</si>
  <si>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</si>
  <si>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</si>
  <si>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</si>
  <si>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</si>
  <si>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</si>
  <si>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</si>
  <si>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</si>
  <si>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</si>
  <si>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</si>
  <si>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</si>
  <si>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</si>
  <si>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</si>
  <si>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</si>
  <si>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</si>
  <si>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</si>
  <si>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</si>
  <si>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</si>
  <si>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</si>
  <si>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</si>
  <si>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</si>
  <si>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</si>
  <si>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</si>
  <si>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</si>
  <si>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</si>
  <si>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</si>
  <si>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</si>
  <si>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</si>
  <si>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</si>
  <si>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</si>
  <si>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</si>
  <si>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</si>
  <si>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</si>
  <si>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</si>
  <si>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</si>
  <si>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</si>
  <si>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</si>
  <si>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</si>
  <si>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</si>
  <si>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</si>
  <si>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</si>
  <si>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</si>
  <si>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</si>
  <si>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</si>
  <si>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</si>
  <si>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</si>
  <si>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</si>
  <si>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</si>
  <si>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</si>
  <si>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</si>
  <si>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</si>
  <si>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</si>
  <si>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</si>
  <si>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</si>
  <si>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</si>
  <si>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</si>
  <si>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</si>
  <si>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</si>
  <si>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</si>
  <si>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</si>
  <si>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</si>
  <si>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</si>
  <si>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</si>
  <si>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</si>
  <si>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</si>
  <si>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</si>
  <si>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</si>
  <si>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</si>
  <si>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</si>
  <si>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</si>
  <si>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</si>
  <si>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</si>
  <si>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</si>
  <si>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</si>
  <si>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</si>
  <si>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</si>
  <si>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</si>
  <si>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</si>
  <si>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</si>
  <si>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</si>
  <si>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</si>
  <si>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</si>
  <si>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</si>
  <si>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</si>
  <si>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</si>
  <si>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</si>
  <si>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</si>
  <si>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</si>
  <si>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</si>
  <si>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</si>
  <si>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</si>
  <si>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</si>
  <si>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</si>
  <si>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</si>
  <si>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</si>
  <si>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</si>
  <si>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</si>
  <si>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</si>
  <si>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</si>
  <si>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</si>
  <si>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</si>
  <si>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</si>
  <si>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</si>
  <si>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</si>
  <si>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</si>
  <si>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</si>
  <si>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</si>
  <si>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</si>
  <si>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</si>
  <si>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</si>
  <si>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</si>
  <si>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</si>
  <si>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</si>
  <si>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</si>
  <si>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</si>
  <si>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</si>
  <si>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</si>
  <si>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</si>
  <si>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</si>
  <si>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</si>
  <si>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</si>
  <si>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</si>
  <si>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</si>
  <si>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</si>
  <si>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</si>
  <si>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</si>
  <si>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</si>
  <si>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</si>
  <si>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</si>
  <si>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</si>
  <si>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</si>
  <si>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</si>
  <si>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</si>
  <si>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</si>
  <si>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</si>
  <si>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</si>
  <si>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</si>
  <si>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</si>
  <si>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</si>
  <si>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</si>
  <si>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</si>
  <si>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</si>
  <si>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</si>
  <si>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</si>
  <si>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</si>
  <si>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</si>
  <si>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</si>
  <si>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</si>
  <si>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</si>
  <si>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</si>
  <si>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</si>
  <si>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</si>
  <si>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</si>
  <si>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</si>
  <si>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</si>
  <si>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</si>
  <si>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</si>
  <si>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</si>
  <si>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</si>
  <si>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</si>
  <si>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</si>
  <si>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</si>
  <si>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</si>
  <si>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</si>
  <si>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</si>
  <si>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</si>
  <si>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</si>
  <si>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</si>
  <si>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</si>
  <si>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</si>
  <si>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</si>
  <si>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</si>
  <si>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</si>
  <si>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</si>
  <si>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</si>
  <si>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</si>
  <si>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</si>
  <si>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</si>
  <si>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</si>
  <si>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</si>
  <si>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</si>
  <si>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</si>
  <si>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</si>
  <si>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</si>
  <si>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</si>
  <si>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</si>
  <si>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</si>
  <si>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</si>
  <si>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</si>
  <si>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</si>
  <si>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</si>
  <si>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</si>
  <si>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</si>
  <si>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</si>
  <si>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</si>
  <si>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</si>
  <si>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</si>
  <si>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</si>
  <si>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</si>
  <si>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</si>
  <si>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</si>
  <si>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</si>
  <si>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</si>
  <si>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</si>
  <si>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</si>
  <si>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</si>
  <si>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</si>
  <si>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</si>
  <si>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</si>
  <si>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</si>
  <si>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</si>
  <si>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</si>
  <si>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</si>
  <si>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</si>
  <si>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</si>
  <si>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</si>
  <si>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</si>
  <si>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</si>
  <si>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</si>
  <si>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</si>
  <si>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</si>
  <si>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</si>
  <si>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</si>
  <si>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</si>
  <si>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</si>
  <si>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</si>
  <si>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</si>
  <si>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</si>
  <si>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</si>
  <si>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</si>
  <si>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</si>
  <si>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</si>
  <si>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</si>
  <si>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</si>
  <si>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</si>
  <si>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</si>
  <si>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</si>
  <si>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</si>
  <si>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</si>
  <si>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</si>
  <si>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</si>
  <si>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</si>
  <si>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</si>
  <si>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</si>
  <si>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</si>
  <si>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</si>
  <si>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</si>
  <si>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</si>
  <si>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</si>
  <si>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</si>
  <si>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</si>
  <si>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</si>
  <si>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</si>
  <si>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</si>
  <si>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</si>
  <si>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</si>
  <si>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</si>
  <si>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</si>
  <si>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</si>
  <si>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</si>
  <si>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</si>
  <si>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</si>
  <si>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</si>
  <si>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</si>
  <si>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</si>
  <si>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</si>
  <si>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</si>
  <si>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</si>
  <si>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</si>
  <si>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</si>
  <si>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</si>
  <si>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</si>
  <si>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</si>
  <si>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</si>
  <si>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</si>
  <si>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</si>
  <si>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</si>
  <si>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</si>
  <si>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</si>
  <si>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</si>
  <si>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</si>
  <si>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</si>
  <si>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</si>
  <si>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</si>
  <si>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</si>
  <si>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</si>
  <si>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</si>
  <si>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</si>
  <si>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</si>
  <si>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</si>
  <si>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</si>
  <si>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</si>
  <si>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</si>
  <si>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</si>
  <si>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</si>
  <si>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</si>
  <si>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</si>
  <si>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</si>
  <si>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</si>
  <si>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</si>
  <si>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</si>
  <si>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</si>
  <si>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</si>
  <si>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</si>
  <si>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</si>
  <si>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</si>
  <si>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</si>
  <si>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</si>
  <si>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</si>
  <si>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</si>
  <si>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</si>
  <si>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</si>
  <si>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</si>
  <si>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</si>
  <si>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</si>
  <si>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</si>
  <si>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</si>
  <si>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</si>
  <si>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</si>
  <si>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</si>
  <si>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</si>
  <si>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</si>
  <si>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</si>
  <si>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</si>
  <si>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</si>
  <si>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</si>
  <si>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</si>
  <si>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</si>
  <si>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</si>
  <si>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</si>
  <si>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</si>
  <si>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</si>
  <si>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</si>
  <si>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</si>
  <si>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</si>
  <si>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</si>
  <si>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</si>
  <si>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</si>
  <si>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</si>
  <si>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</si>
  <si>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</si>
  <si>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</si>
  <si>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</si>
  <si>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</si>
  <si>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</si>
  <si>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</si>
  <si>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</si>
  <si>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</si>
  <si>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</si>
  <si>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</si>
  <si>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</si>
  <si>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</si>
  <si>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</si>
  <si>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</si>
  <si>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</si>
  <si>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</si>
  <si>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</si>
  <si>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</si>
  <si>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</si>
  <si>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</si>
  <si>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</si>
  <si>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</si>
  <si>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</si>
  <si>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</si>
  <si>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</si>
  <si>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</si>
  <si>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</si>
  <si>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</si>
  <si>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</si>
  <si>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</si>
  <si>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</si>
  <si>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</si>
  <si>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</si>
  <si>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</si>
  <si>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</si>
  <si>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</si>
  <si>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</si>
  <si>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</si>
  <si>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</si>
  <si>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</si>
  <si>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</si>
  <si>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</si>
  <si>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</si>
  <si>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</si>
  <si>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</si>
  <si>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</si>
  <si>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</si>
  <si>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</si>
  <si>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</si>
  <si>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</si>
  <si>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</si>
  <si>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</si>
  <si>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</si>
  <si>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</si>
  <si>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</si>
  <si>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</si>
  <si>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</si>
  <si>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</si>
  <si>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</si>
  <si>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</si>
  <si>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</si>
  <si>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</si>
  <si>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</si>
  <si>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</si>
  <si>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</si>
  <si>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</si>
  <si>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</si>
  <si>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</si>
  <si>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</si>
  <si>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</si>
  <si>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</si>
  <si>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</si>
  <si>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</si>
  <si>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</si>
  <si>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</si>
  <si>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</si>
  <si>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</si>
  <si>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</si>
  <si>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</si>
  <si>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</si>
  <si>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</si>
  <si>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</si>
  <si>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</si>
  <si>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</si>
  <si>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</si>
  <si>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</si>
  <si>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</si>
  <si>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</si>
  <si>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</si>
  <si>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</si>
  <si>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</si>
  <si>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</si>
  <si>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</si>
  <si>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</si>
  <si>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</si>
  <si>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</si>
  <si>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</si>
  <si>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</si>
  <si>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</si>
  <si>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</si>
  <si>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</si>
  <si>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</si>
  <si>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</si>
  <si>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</si>
  <si>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</si>
  <si>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</si>
  <si>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</si>
  <si>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</si>
  <si>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</si>
  <si>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</si>
  <si>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</si>
  <si>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</si>
  <si>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</si>
  <si>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</si>
  <si>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</si>
  <si>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</si>
  <si>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</si>
  <si>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</si>
  <si>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</si>
  <si>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</si>
  <si>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</si>
  <si>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</si>
  <si>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</si>
  <si>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</si>
  <si>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</si>
  <si>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</si>
  <si>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</si>
  <si>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</si>
  <si>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</si>
  <si>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</si>
  <si>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</si>
  <si>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</si>
  <si>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</si>
  <si>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</si>
  <si>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</si>
  <si>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</si>
  <si>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</si>
  <si>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</si>
  <si>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</si>
  <si>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</si>
  <si>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</si>
  <si>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</si>
  <si>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</si>
  <si>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</si>
  <si>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</si>
  <si>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</si>
  <si>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</si>
  <si>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</si>
  <si>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</si>
  <si>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</si>
  <si>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</si>
  <si>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</si>
  <si>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</si>
  <si>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</si>
  <si>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</si>
  <si>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</si>
  <si>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</si>
  <si>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</si>
  <si>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</si>
  <si>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</si>
  <si>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</si>
  <si>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</si>
  <si>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</si>
  <si>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</si>
  <si>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</si>
  <si>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</si>
  <si>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</si>
  <si>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</si>
  <si>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</si>
  <si>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</si>
  <si>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</si>
  <si>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</si>
  <si>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</si>
  <si>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</si>
  <si>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</si>
  <si>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</si>
  <si>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</si>
  <si>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</si>
  <si>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</si>
  <si>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</si>
  <si>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</si>
  <si>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</si>
  <si>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</si>
  <si>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</si>
  <si>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</si>
  <si>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</si>
  <si>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</si>
  <si>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</si>
  <si>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</si>
  <si>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</si>
  <si>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</si>
  <si>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</si>
  <si>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</si>
  <si>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</si>
  <si>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</si>
  <si>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</si>
  <si>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</si>
  <si>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</si>
  <si>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</si>
  <si>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</si>
  <si>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</si>
  <si>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</si>
  <si>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</si>
  <si>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</si>
  <si>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</si>
  <si>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</si>
  <si>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</si>
  <si>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</si>
  <si>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</si>
  <si>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</si>
  <si>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</si>
  <si>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</si>
  <si>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</si>
  <si>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</si>
  <si>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</si>
  <si>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</si>
  <si>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</si>
  <si>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</si>
  <si>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</si>
  <si>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</si>
  <si>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</si>
  <si>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</si>
  <si>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</si>
  <si>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</si>
  <si>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</si>
  <si>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</si>
  <si>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</si>
  <si>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</si>
  <si>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</si>
  <si>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</si>
  <si>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</si>
  <si>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</si>
  <si>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</si>
  <si>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</si>
  <si>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</si>
  <si>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</si>
  <si>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</si>
  <si>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</si>
  <si>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</si>
  <si>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</si>
  <si>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</si>
  <si>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</si>
  <si>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</si>
  <si>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</si>
  <si>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</si>
  <si>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</si>
  <si>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</si>
  <si>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</si>
  <si>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</si>
  <si>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</si>
  <si>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</si>
  <si>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</si>
  <si>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</si>
  <si>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</si>
  <si>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</si>
  <si>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</si>
  <si>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</si>
  <si>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</si>
  <si>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</si>
  <si>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</si>
  <si>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</si>
  <si>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</si>
  <si>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</si>
  <si>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</si>
  <si>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</si>
  <si>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</si>
  <si>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</si>
  <si>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</si>
  <si>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</si>
  <si>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</si>
  <si>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</si>
  <si>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</si>
  <si>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</si>
  <si>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</si>
  <si>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</si>
  <si>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</si>
  <si>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</si>
  <si>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</si>
  <si>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</si>
  <si>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</si>
  <si>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</si>
  <si>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</si>
  <si>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</si>
  <si>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</si>
  <si>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</si>
  <si>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</si>
  <si>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</si>
  <si>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</si>
  <si>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</si>
  <si>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</si>
  <si>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</si>
  <si>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</si>
  <si>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</si>
  <si>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</si>
  <si>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</si>
  <si>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</si>
  <si>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</si>
  <si>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</si>
  <si>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</si>
  <si>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</si>
  <si>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</si>
  <si>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</si>
  <si>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</si>
  <si>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</si>
  <si>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</si>
  <si>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</si>
  <si>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</si>
  <si>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</si>
  <si>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</si>
  <si>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</si>
  <si>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</si>
  <si>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</si>
  <si>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</si>
  <si>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</si>
  <si>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</si>
  <si>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</si>
  <si>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</si>
  <si>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</si>
  <si>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</si>
  <si>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</si>
  <si>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</si>
  <si>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</si>
  <si>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</si>
  <si>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</si>
  <si>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</si>
  <si>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</si>
  <si>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</si>
  <si>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</si>
  <si>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</si>
  <si>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</si>
  <si>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</si>
  <si>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</si>
  <si>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</si>
  <si>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</si>
  <si>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</si>
  <si>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</si>
  <si>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</si>
  <si>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</si>
  <si>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</si>
  <si>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</si>
  <si>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</si>
  <si>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</si>
  <si>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</si>
  <si>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</si>
  <si>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</si>
  <si>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</si>
  <si>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</si>
  <si>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</si>
  <si>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</si>
  <si>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</si>
  <si>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</si>
  <si>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</si>
  <si>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</si>
  <si>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</si>
  <si>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</si>
  <si>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</si>
  <si>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</si>
  <si>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</si>
  <si>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</si>
  <si>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</si>
  <si>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</si>
  <si>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</si>
  <si>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</si>
  <si>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</si>
  <si>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</si>
  <si>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</si>
  <si>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</si>
  <si>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</si>
  <si>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</si>
  <si>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</si>
  <si>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</si>
  <si>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</si>
  <si>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</si>
  <si>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</si>
  <si>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</si>
  <si>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</si>
  <si>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</si>
  <si>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</si>
  <si>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</si>
  <si>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</si>
  <si>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</si>
  <si>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</si>
  <si>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</si>
  <si>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</si>
  <si>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</si>
  <si>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</si>
  <si>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</si>
  <si>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</si>
  <si>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</si>
  <si>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</si>
  <si>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</si>
  <si>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</si>
  <si>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</si>
  <si>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</si>
  <si>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</si>
  <si>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</si>
  <si>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</si>
  <si>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</si>
  <si>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</si>
  <si>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</si>
  <si>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</si>
  <si>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</si>
  <si>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</si>
  <si>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</si>
  <si>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</si>
  <si>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</si>
  <si>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</si>
  <si>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</si>
  <si>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</si>
  <si>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</si>
  <si>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</si>
  <si>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</si>
  <si>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</si>
  <si>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</si>
  <si>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</si>
  <si>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</si>
  <si>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</si>
  <si>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</si>
  <si>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</si>
  <si>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</si>
  <si>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</si>
  <si>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</si>
  <si>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</si>
  <si>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</si>
  <si>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</si>
  <si>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</si>
  <si>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</si>
  <si>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</si>
  <si>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</si>
  <si>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</si>
  <si>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</si>
  <si>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</si>
  <si>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</si>
  <si>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</si>
  <si>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</si>
  <si>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</si>
  <si>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</si>
  <si>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</si>
  <si>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</si>
  <si>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</si>
  <si>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</si>
  <si>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</si>
  <si>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</si>
  <si>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</si>
  <si>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</si>
  <si>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</si>
  <si>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</si>
  <si>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</si>
  <si>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</si>
  <si>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</si>
  <si>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</si>
  <si>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</si>
  <si>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</si>
  <si>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</si>
  <si>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</si>
  <si>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</si>
  <si>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</si>
  <si>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</si>
  <si>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</si>
  <si>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</si>
  <si>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</si>
  <si>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</si>
  <si>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</si>
  <si>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</si>
  <si>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</si>
  <si>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</si>
  <si>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</si>
  <si>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</si>
  <si>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</si>
  <si>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</si>
  <si>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</si>
  <si>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</si>
  <si>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</si>
  <si>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</si>
  <si>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</si>
  <si>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</si>
  <si>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</si>
  <si>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</si>
  <si>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</si>
  <si>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</si>
  <si>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</si>
  <si>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</si>
  <si>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</si>
  <si>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</si>
  <si>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</si>
  <si>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</si>
  <si>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</si>
  <si>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</si>
  <si>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</si>
  <si>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</si>
  <si>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</si>
  <si>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</si>
  <si>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</si>
  <si>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</si>
  <si>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</si>
  <si>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</si>
  <si>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</si>
  <si>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</si>
  <si>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</si>
  <si>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</si>
  <si>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</si>
  <si>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</si>
  <si>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</si>
  <si>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</si>
  <si>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</si>
  <si>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</si>
  <si>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</si>
  <si>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</si>
  <si>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</si>
  <si>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</si>
  <si>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</si>
  <si>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</si>
  <si>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</si>
  <si>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</si>
  <si>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</si>
  <si>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</si>
  <si>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</si>
  <si>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</si>
  <si>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</si>
  <si>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</si>
  <si>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</si>
  <si>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</si>
  <si>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</si>
  <si>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</si>
  <si>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</si>
  <si>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</si>
  <si>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</si>
  <si>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</si>
  <si>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</si>
  <si>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</si>
  <si>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</si>
  <si>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</si>
  <si>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</si>
  <si>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</si>
  <si>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</si>
  <si>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</si>
  <si>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</si>
  <si>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</si>
  <si>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</si>
  <si>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</si>
  <si>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</si>
  <si>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</si>
  <si>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</si>
  <si>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</si>
  <si>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</si>
  <si>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</si>
  <si>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</si>
  <si>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</si>
  <si>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</si>
  <si>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</si>
  <si>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</si>
  <si>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</si>
  <si>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</si>
  <si>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</si>
  <si>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</si>
  <si>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</si>
  <si>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</si>
  <si>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</si>
  <si>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</si>
  <si>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</si>
  <si>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</si>
  <si>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</si>
  <si>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</si>
  <si>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</si>
  <si>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</si>
  <si>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</si>
  <si>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</si>
  <si>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</si>
  <si>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</si>
  <si>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</si>
  <si>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</si>
  <si>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</si>
  <si>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</si>
  <si>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</si>
  <si>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</si>
  <si>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</si>
  <si>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</si>
  <si>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</si>
  <si>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</si>
  <si>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</si>
  <si>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</si>
  <si>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</si>
  <si>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</si>
  <si>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</si>
  <si>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</si>
  <si>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</si>
  <si>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</si>
  <si>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</si>
  <si>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</si>
  <si>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</si>
  <si>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</si>
  <si>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</si>
  <si>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</si>
  <si>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</si>
  <si>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</si>
  <si>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</si>
  <si>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</si>
  <si>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</si>
  <si>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</si>
  <si>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</si>
  <si>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</si>
  <si>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</si>
  <si>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</si>
  <si>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</si>
  <si>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</si>
  <si>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</si>
  <si>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</si>
  <si>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</si>
  <si>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</si>
  <si>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</si>
  <si>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</si>
  <si>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</si>
  <si>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</si>
  <si>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</si>
  <si>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</si>
  <si>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</si>
  <si>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</si>
  <si>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</si>
  <si>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</si>
  <si>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</si>
  <si>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</si>
  <si>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</si>
  <si>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</si>
  <si>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</si>
  <si>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</si>
  <si>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</si>
  <si>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</si>
  <si>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</si>
  <si>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</si>
  <si>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</si>
  <si>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</si>
  <si>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</si>
  <si>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</si>
  <si>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</si>
  <si>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</si>
  <si>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</si>
  <si>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</si>
  <si>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</si>
  <si>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</si>
  <si>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</si>
  <si>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</si>
  <si>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</si>
  <si>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</si>
  <si>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</si>
  <si>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</si>
  <si>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</si>
  <si>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</si>
  <si>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</si>
  <si>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</si>
  <si>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</si>
  <si>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</si>
  <si>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</si>
  <si>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</si>
  <si>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</si>
  <si>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</si>
  <si>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</si>
  <si>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</si>
  <si>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</si>
  <si>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</si>
  <si>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</si>
  <si>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</si>
  <si>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</si>
  <si>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</si>
  <si>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</si>
  <si>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</si>
  <si>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</si>
  <si>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</si>
  <si>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</si>
  <si>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</si>
  <si>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</si>
  <si>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</si>
  <si>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</si>
  <si>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</si>
  <si>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</si>
  <si>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</si>
  <si>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</si>
  <si>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</si>
  <si>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</si>
  <si>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</si>
  <si>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</si>
  <si>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</si>
  <si>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</si>
  <si>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</si>
  <si>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</si>
  <si>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</si>
  <si>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</si>
  <si>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</si>
  <si>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</si>
  <si>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</si>
  <si>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</si>
  <si>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</si>
  <si>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</si>
  <si>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</si>
  <si>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</si>
  <si>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</si>
  <si>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</si>
  <si>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</si>
  <si>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</si>
  <si>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</si>
  <si>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</si>
  <si>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</si>
  <si>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</si>
  <si>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</si>
  <si>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</si>
  <si>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</si>
  <si>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</si>
  <si>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</si>
  <si>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</si>
  <si>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</si>
  <si>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</si>
  <si>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</si>
  <si>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</si>
  <si>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</si>
  <si>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</si>
  <si>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</si>
  <si>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</si>
  <si>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</si>
  <si>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</si>
  <si>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</si>
  <si>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</si>
  <si>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</si>
  <si>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</si>
  <si>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</si>
  <si>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</si>
  <si>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</si>
  <si>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</si>
  <si>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</si>
  <si>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</si>
  <si>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</si>
  <si>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</si>
  <si>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</si>
  <si>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</si>
  <si>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</si>
  <si>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</si>
  <si>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</si>
  <si>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</si>
  <si>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</si>
  <si>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</si>
  <si>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</si>
  <si>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</si>
  <si>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</si>
  <si>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</si>
  <si>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</si>
  <si>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</si>
  <si>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</si>
  <si>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</si>
  <si>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</si>
  <si>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</si>
  <si>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</si>
  <si>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</si>
  <si>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</si>
  <si>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</si>
  <si>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</si>
  <si>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</si>
  <si>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</si>
  <si>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</si>
  <si>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</si>
  <si>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</si>
  <si>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</si>
  <si>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</si>
  <si>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</si>
  <si>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</si>
  <si>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</si>
  <si>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</si>
  <si>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</si>
  <si>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</si>
  <si>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</si>
  <si>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</si>
  <si>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</si>
  <si>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</si>
  <si>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</si>
  <si>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</si>
  <si>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</si>
  <si>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</si>
  <si>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</si>
  <si>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</si>
  <si>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</si>
  <si>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</si>
  <si>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</si>
  <si>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</si>
  <si>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</si>
  <si>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</si>
  <si>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</si>
  <si>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</si>
  <si>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</si>
  <si>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</si>
  <si>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</si>
  <si>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</si>
  <si>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</si>
  <si>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</si>
  <si>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</si>
  <si>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</si>
  <si>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</si>
  <si>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</si>
  <si>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</si>
  <si>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</si>
  <si>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</si>
  <si>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</si>
  <si>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</si>
  <si>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</si>
  <si>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</si>
  <si>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</si>
  <si>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</si>
  <si>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</si>
  <si>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</si>
  <si>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</si>
  <si>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</si>
  <si>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</si>
  <si>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</si>
  <si>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</si>
  <si>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</si>
  <si>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</si>
  <si>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</si>
  <si>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</si>
  <si>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</si>
  <si>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</si>
  <si>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</si>
  <si>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</si>
  <si>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</si>
  <si>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</si>
  <si>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</si>
  <si>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</si>
  <si>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</si>
  <si>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</si>
  <si>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</si>
  <si>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</si>
  <si>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</si>
  <si>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</si>
  <si>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</si>
  <si>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</si>
  <si>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</si>
  <si>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</si>
  <si>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</si>
  <si>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</si>
  <si>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</si>
  <si>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</si>
  <si>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</si>
  <si>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</si>
  <si>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</si>
  <si>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</si>
  <si>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</si>
  <si>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</si>
  <si>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</si>
  <si>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</si>
  <si>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</si>
  <si>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</si>
  <si>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</si>
  <si>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</si>
  <si>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</si>
  <si>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</si>
  <si>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</si>
  <si>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</si>
  <si>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</si>
  <si>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</si>
  <si>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</si>
  <si>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</si>
  <si>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</si>
  <si>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</si>
  <si>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</si>
  <si>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</si>
  <si>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</si>
  <si>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</si>
  <si>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</si>
  <si>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</si>
  <si>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</si>
  <si>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</si>
  <si>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</si>
  <si>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</si>
  <si>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</si>
  <si>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</si>
  <si>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</si>
  <si>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</si>
  <si>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</si>
  <si>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</si>
  <si>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</si>
  <si>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</si>
  <si>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</si>
  <si>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</si>
  <si>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</si>
  <si>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</si>
  <si>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</si>
  <si>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</si>
  <si>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</si>
  <si>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</si>
  <si>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</si>
  <si>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</si>
  <si>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</si>
  <si>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</si>
  <si>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</si>
  <si>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</si>
  <si>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</si>
  <si>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</si>
  <si>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</si>
  <si>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</si>
  <si>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</si>
  <si>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</si>
  <si>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</si>
  <si>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</si>
  <si>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</si>
  <si>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</si>
  <si>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</si>
  <si>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</si>
  <si>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</si>
  <si>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</si>
  <si>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</si>
  <si>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</si>
  <si>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</si>
  <si>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</si>
  <si>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</si>
  <si>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</si>
  <si>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</si>
  <si>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</si>
  <si>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</si>
  <si>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</si>
  <si>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</si>
  <si>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</si>
  <si>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</si>
  <si>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</si>
  <si>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</si>
  <si>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</si>
  <si>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</si>
  <si>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</si>
  <si>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</si>
  <si>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</si>
  <si>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</si>
  <si>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</si>
  <si>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</si>
  <si>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</si>
  <si>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</si>
  <si>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</si>
  <si>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</si>
  <si>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</si>
  <si>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</si>
  <si>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</si>
  <si>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</si>
  <si>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</si>
  <si>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</si>
  <si>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</si>
  <si>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</si>
  <si>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</si>
  <si>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</si>
  <si>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</si>
  <si>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</si>
  <si>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</si>
  <si>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</si>
  <si>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</si>
  <si>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</si>
  <si>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</si>
  <si>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</si>
  <si>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</si>
  <si>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</si>
  <si>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</si>
  <si>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</si>
  <si>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</si>
  <si>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</si>
  <si>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</si>
  <si>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</si>
  <si>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</si>
  <si>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</si>
  <si>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</si>
  <si>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</si>
  <si>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</si>
  <si>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</si>
  <si>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</si>
  <si>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</si>
  <si>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</si>
  <si>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</si>
  <si>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</si>
  <si>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</si>
  <si>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</si>
  <si>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</si>
  <si>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</si>
  <si>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</si>
  <si>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</si>
  <si>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</si>
  <si>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</si>
  <si>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</si>
  <si>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</si>
  <si>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</si>
  <si>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</si>
  <si>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</si>
  <si>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</si>
  <si>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</si>
  <si>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</si>
  <si>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</si>
  <si>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</si>
  <si>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</si>
  <si>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</si>
  <si>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</si>
  <si>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</si>
  <si>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</si>
  <si>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</si>
  <si>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</si>
  <si>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</si>
  <si>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</si>
  <si>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</si>
  <si>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</si>
  <si>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</si>
  <si>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</si>
  <si>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</si>
  <si>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</si>
  <si>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</si>
  <si>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</si>
  <si>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</si>
  <si>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</si>
  <si>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</si>
  <si>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</si>
  <si>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</si>
  <si>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</si>
  <si>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</si>
  <si>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</si>
  <si>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</si>
  <si>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</si>
  <si>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</si>
  <si>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</si>
  <si>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</si>
  <si>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</si>
  <si>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</si>
  <si>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</si>
  <si>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</si>
  <si>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</si>
  <si>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</si>
  <si>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</si>
  <si>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</si>
  <si>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</si>
  <si>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</si>
  <si>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</si>
  <si>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</si>
  <si>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</si>
  <si>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</si>
  <si>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</si>
  <si>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</si>
  <si>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</si>
  <si>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</si>
  <si>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</si>
  <si>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</si>
  <si>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</si>
  <si>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</si>
  <si>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</si>
  <si>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</si>
  <si>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</si>
  <si>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</si>
  <si>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</si>
  <si>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</si>
  <si>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</si>
  <si>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</si>
  <si>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</si>
  <si>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</si>
  <si>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</si>
  <si>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</si>
  <si>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</si>
  <si>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</si>
  <si>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</si>
  <si>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</si>
  <si>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</si>
  <si>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</si>
  <si>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</si>
  <si>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</si>
  <si>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</si>
  <si>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</si>
  <si>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</si>
  <si>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</si>
  <si>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</si>
  <si>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</si>
  <si>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</si>
  <si>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</si>
  <si>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</si>
  <si>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</si>
  <si>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</si>
  <si>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</si>
  <si>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</si>
  <si>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</si>
  <si>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</si>
  <si>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</si>
  <si>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</si>
  <si>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</si>
  <si>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</si>
  <si>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</si>
  <si>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</si>
  <si>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</si>
  <si>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</si>
  <si>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</si>
  <si>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</si>
  <si>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</si>
  <si>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</si>
  <si>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</si>
  <si>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</si>
  <si>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</si>
  <si>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</si>
  <si>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</si>
  <si>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</si>
  <si>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</si>
  <si>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</si>
  <si>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</si>
  <si>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</si>
  <si>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</si>
  <si>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</si>
  <si>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</si>
  <si>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</si>
  <si>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</si>
  <si>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</si>
  <si>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</si>
  <si>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</si>
  <si>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</si>
  <si>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</si>
  <si>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</si>
  <si>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</si>
  <si>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</si>
  <si>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</si>
  <si>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</si>
  <si>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</si>
  <si>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</si>
  <si>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</si>
  <si>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</si>
  <si>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</si>
  <si>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</si>
  <si>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</si>
  <si>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</si>
  <si>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</si>
  <si>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</si>
  <si>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</si>
  <si>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</si>
  <si>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</si>
  <si>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</si>
  <si>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</si>
  <si>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</si>
  <si>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</si>
  <si>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</si>
  <si>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</si>
  <si>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</si>
  <si>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</si>
  <si>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</si>
  <si>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</si>
  <si>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</si>
  <si>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</si>
  <si>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</si>
  <si>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</si>
  <si>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</si>
  <si>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</si>
  <si>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</si>
  <si>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</si>
  <si>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</si>
  <si>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</si>
  <si>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</si>
  <si>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</si>
  <si>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</si>
  <si>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</si>
  <si>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</si>
  <si>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</si>
  <si>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</si>
  <si>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</si>
  <si>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</si>
  <si>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</si>
  <si>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</si>
  <si>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</si>
  <si>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</si>
  <si>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</si>
  <si>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</si>
  <si>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</si>
  <si>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</si>
  <si>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</si>
  <si>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</si>
  <si>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</si>
  <si>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</si>
  <si>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</si>
  <si>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</si>
  <si>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</si>
  <si>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</si>
  <si>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</si>
  <si>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</si>
  <si>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</si>
  <si>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</si>
  <si>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</si>
  <si>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</si>
  <si>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</si>
  <si>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</si>
  <si>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</si>
  <si>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</si>
  <si>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</si>
  <si>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</si>
  <si>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</si>
  <si>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</si>
  <si>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</si>
  <si>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</si>
  <si>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</si>
  <si>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</si>
  <si>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</si>
  <si>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</si>
  <si>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</si>
  <si>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</si>
  <si>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</si>
  <si>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</si>
  <si>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</si>
  <si>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</si>
  <si>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</si>
  <si>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</si>
  <si>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</si>
  <si>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</si>
  <si>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</si>
  <si>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</si>
  <si>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</si>
  <si>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</si>
  <si>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</si>
  <si>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</si>
  <si>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</si>
  <si>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</si>
  <si>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</si>
  <si>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</si>
  <si>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</si>
  <si>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</si>
  <si>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</si>
  <si>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</si>
  <si>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</si>
  <si>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</si>
  <si>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</si>
  <si>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</si>
  <si>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</si>
  <si>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</si>
  <si>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</si>
  <si>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</si>
  <si>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</si>
  <si>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</si>
  <si>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</si>
  <si>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</si>
  <si>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</si>
  <si>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</si>
  <si>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</si>
  <si>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</si>
  <si>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</si>
  <si>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</si>
  <si>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</si>
  <si>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</si>
  <si>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</si>
  <si>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</si>
  <si>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</si>
  <si>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</si>
  <si>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</si>
  <si>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</si>
  <si>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</si>
  <si>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</si>
  <si>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</si>
  <si>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</si>
  <si>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</si>
  <si>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</si>
  <si>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</si>
  <si>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</si>
  <si>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</si>
  <si>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</si>
  <si>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</si>
  <si>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</si>
  <si>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</si>
  <si>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</si>
  <si>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</si>
  <si>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</si>
  <si>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</si>
  <si>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</si>
  <si>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</si>
  <si>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</si>
  <si>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</si>
  <si>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</si>
  <si>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</si>
  <si>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</si>
  <si>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</si>
  <si>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</si>
  <si>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</si>
  <si>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</si>
  <si>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</si>
  <si>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</si>
  <si>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</si>
  <si>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</si>
  <si>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</si>
  <si>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</si>
  <si>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</si>
  <si>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</si>
  <si>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</si>
  <si>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</si>
  <si>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</si>
  <si>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</si>
  <si>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</si>
  <si>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</si>
  <si>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</si>
  <si>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</si>
  <si>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</si>
  <si>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</si>
  <si>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</si>
  <si>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</si>
  <si>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</si>
  <si>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</si>
  <si>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</si>
  <si>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</si>
  <si>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</si>
  <si>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</si>
  <si>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</si>
  <si>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</si>
  <si>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</si>
  <si>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</si>
  <si>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</si>
  <si>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</si>
  <si>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</si>
  <si>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</si>
  <si>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</si>
  <si>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</si>
  <si>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</si>
  <si>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</si>
  <si>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</si>
  <si>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</si>
  <si>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</si>
  <si>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</si>
  <si>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</si>
  <si>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</si>
  <si>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</si>
  <si>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</si>
  <si>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</si>
  <si>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</si>
  <si>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</si>
  <si>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</si>
  <si>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</si>
  <si>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</si>
  <si>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</si>
  <si>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</si>
  <si>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</si>
  <si>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</si>
  <si>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</si>
  <si>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</si>
  <si>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</si>
  <si>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</si>
  <si>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</si>
  <si>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</si>
  <si>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</si>
  <si>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</si>
  <si>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</si>
  <si>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</si>
  <si>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</si>
  <si>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</si>
  <si>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</si>
  <si>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</si>
  <si>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</si>
  <si>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</si>
  <si>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</si>
  <si>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</si>
  <si>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</si>
  <si>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</si>
  <si>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</si>
  <si>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</si>
  <si>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</si>
  <si>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</si>
  <si>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</si>
  <si>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</si>
  <si>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</si>
  <si>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</si>
  <si>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</si>
  <si>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</si>
  <si>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</si>
  <si>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</si>
  <si>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</si>
  <si>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</si>
  <si>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</si>
  <si>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</si>
  <si>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</si>
  <si>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</si>
  <si>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</si>
  <si>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</si>
  <si>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</si>
  <si>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</si>
  <si>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</si>
  <si>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</si>
  <si>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</si>
  <si>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</si>
  <si>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</si>
  <si>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</si>
  <si>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</si>
  <si>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</si>
  <si>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</si>
  <si>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</si>
  <si>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</si>
  <si>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</si>
  <si>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</si>
  <si>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</si>
  <si>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</si>
  <si>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</si>
  <si>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</si>
  <si>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</si>
  <si>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</si>
  <si>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</si>
  <si>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</si>
  <si>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</si>
  <si>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</si>
  <si>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</si>
  <si>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</si>
  <si>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</si>
  <si>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</si>
  <si>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</si>
  <si>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</si>
  <si>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</si>
  <si>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</si>
  <si>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</si>
  <si>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</si>
  <si>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</si>
  <si>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</si>
  <si>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</si>
  <si>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</si>
  <si>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</si>
  <si>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</si>
  <si>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</si>
  <si>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</si>
  <si>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</si>
  <si>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</si>
  <si>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</si>
  <si>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</si>
  <si>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</si>
  <si>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</si>
  <si>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</si>
  <si>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</si>
  <si>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</si>
  <si>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</si>
  <si>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</si>
  <si>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</si>
  <si>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</si>
  <si>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</si>
  <si>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</si>
  <si>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</si>
  <si>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</si>
  <si>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</si>
  <si>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</si>
  <si>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</si>
  <si>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</si>
  <si>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</si>
  <si>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</si>
  <si>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</si>
  <si>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</si>
  <si>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</si>
  <si>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</si>
  <si>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</si>
  <si>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</si>
  <si>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</si>
  <si>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</si>
  <si>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</si>
  <si>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</si>
  <si>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</si>
  <si>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</si>
  <si>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</si>
  <si>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</si>
  <si>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</si>
  <si>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</si>
  <si>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</si>
  <si>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</si>
  <si>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</si>
  <si>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</si>
  <si>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</si>
  <si>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</si>
  <si>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</si>
  <si>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</si>
  <si>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</si>
  <si>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</si>
  <si>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</si>
  <si>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</si>
  <si>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</si>
  <si>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</si>
  <si>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</si>
  <si>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</si>
  <si>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</si>
  <si>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</si>
  <si>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</si>
  <si>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</si>
  <si>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</si>
  <si>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</si>
  <si>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</si>
  <si>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</si>
  <si>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</si>
  <si>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</si>
  <si>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</si>
  <si>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</si>
  <si>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</si>
  <si>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</si>
  <si>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</si>
  <si>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</si>
  <si>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</si>
  <si>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</si>
  <si>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</si>
  <si>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</si>
  <si>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</si>
  <si>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</si>
  <si>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</si>
  <si>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</si>
  <si>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</si>
  <si>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</si>
  <si>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</si>
  <si>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</si>
  <si>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</si>
  <si>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</si>
  <si>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</si>
  <si>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</si>
  <si>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</si>
  <si>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</si>
  <si>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</si>
  <si>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</si>
  <si>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</si>
  <si>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</si>
  <si>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</si>
  <si>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</si>
  <si>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</si>
  <si>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</si>
  <si>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</si>
  <si>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</si>
  <si>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</si>
  <si>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</si>
  <si>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</si>
  <si>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</si>
  <si>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</si>
  <si>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</si>
  <si>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</si>
  <si>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</si>
  <si>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</si>
  <si>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</si>
  <si>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</si>
  <si>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</si>
  <si>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</si>
  <si>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</si>
  <si>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</si>
  <si>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</si>
  <si>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</si>
  <si>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</si>
  <si>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</si>
  <si>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</si>
  <si>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</si>
  <si>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</si>
  <si>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</si>
  <si>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</si>
  <si>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</si>
  <si>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</si>
  <si>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</si>
  <si>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</si>
  <si>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</si>
  <si>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</si>
  <si>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</si>
  <si>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</si>
  <si>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</si>
  <si>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</si>
  <si>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</si>
  <si>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</si>
  <si>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</si>
  <si>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</si>
  <si>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</si>
  <si>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</si>
  <si>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</si>
  <si>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</si>
  <si>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</si>
  <si>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</si>
  <si>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</si>
  <si>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</si>
  <si>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</si>
  <si>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</si>
  <si>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</si>
  <si>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</si>
  <si>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</si>
  <si>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</si>
  <si>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</si>
  <si>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</si>
  <si>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</si>
  <si>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</si>
  <si>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</si>
  <si>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</si>
  <si>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</si>
  <si>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</si>
  <si>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</si>
  <si>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</si>
  <si>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</si>
  <si>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</si>
  <si>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</si>
  <si>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</si>
  <si>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</si>
  <si>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</si>
  <si>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</si>
  <si>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</si>
  <si>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</si>
  <si>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</si>
  <si>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</si>
  <si>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</si>
  <si>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</si>
  <si>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</si>
  <si>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</si>
  <si>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</si>
  <si>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</si>
  <si>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</si>
  <si>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</si>
  <si>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</si>
  <si>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</si>
  <si>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</si>
  <si>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</si>
  <si>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</si>
  <si>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</si>
  <si>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</si>
  <si>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</si>
  <si>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</si>
  <si>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</si>
  <si>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</si>
  <si>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</si>
  <si>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</si>
  <si>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</si>
  <si>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</si>
  <si>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</si>
  <si>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</si>
  <si>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</si>
  <si>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</si>
  <si>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</si>
  <si>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</si>
  <si>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</si>
  <si>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</si>
  <si>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</si>
  <si>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</si>
  <si>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</si>
  <si>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</si>
  <si>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</si>
  <si>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</si>
  <si>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</si>
  <si>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</si>
  <si>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</si>
  <si>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</si>
  <si>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</si>
  <si>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</si>
  <si>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</si>
  <si>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</si>
  <si>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</si>
  <si>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</si>
  <si>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</si>
  <si>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</si>
  <si>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</si>
  <si>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</si>
  <si>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</si>
  <si>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</si>
  <si>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</si>
  <si>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</si>
  <si>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</si>
  <si>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</si>
  <si>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</si>
  <si>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</si>
  <si>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</si>
  <si>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</si>
  <si>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</si>
  <si>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</si>
  <si>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</si>
  <si>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</si>
  <si>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</si>
  <si>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</si>
  <si>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</si>
  <si>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</si>
  <si>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</si>
  <si>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</si>
  <si>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</si>
  <si>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</si>
  <si>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</si>
  <si>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</si>
  <si>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</si>
  <si>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</si>
  <si>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</si>
  <si>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</si>
  <si>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</si>
  <si>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</si>
  <si>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</si>
  <si>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</si>
  <si>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</si>
  <si>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</si>
  <si>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</si>
  <si>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</si>
  <si>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</si>
  <si>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</si>
  <si>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</si>
  <si>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</si>
  <si>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</si>
  <si>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</si>
  <si>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</si>
  <si>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</si>
  <si>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</si>
  <si>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</si>
  <si>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</si>
  <si>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</si>
  <si>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</si>
  <si>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</si>
  <si>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</si>
  <si>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</si>
  <si>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</si>
  <si>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</si>
  <si>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</si>
  <si>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</si>
  <si>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</si>
  <si>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</si>
  <si>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</si>
  <si>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</si>
  <si>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</si>
  <si>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</si>
  <si>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</si>
  <si>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</si>
  <si>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</si>
  <si>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</si>
  <si>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</si>
  <si>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</si>
  <si>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</si>
  <si>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</si>
  <si>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</si>
  <si>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</si>
  <si>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</si>
  <si>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</si>
  <si>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</si>
  <si>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</si>
  <si>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</si>
  <si>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</si>
  <si>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</si>
  <si>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</si>
  <si>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</si>
  <si>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</si>
  <si>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</si>
  <si>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</si>
  <si>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</si>
  <si>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</si>
  <si>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</si>
  <si>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</si>
  <si>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</si>
  <si>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</si>
  <si>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</si>
  <si>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</si>
  <si>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</si>
  <si>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</si>
  <si>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</si>
  <si>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</si>
  <si>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</si>
  <si>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</si>
  <si>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</si>
  <si>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</si>
  <si>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</si>
  <si>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</si>
  <si>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</si>
  <si>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</si>
  <si>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</si>
  <si>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</si>
  <si>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</si>
  <si>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</si>
  <si>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</si>
  <si>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</si>
  <si>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</si>
  <si>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</si>
  <si>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</si>
  <si>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</si>
  <si>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</si>
  <si>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</si>
  <si>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</si>
  <si>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</si>
  <si>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</si>
  <si>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</si>
  <si>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</si>
  <si>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</si>
  <si>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</si>
  <si>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</si>
  <si>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</si>
  <si>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</si>
  <si>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</si>
  <si>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</si>
  <si>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</si>
  <si>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</si>
  <si>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</si>
  <si>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</si>
  <si>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</si>
  <si>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</si>
  <si>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</si>
  <si>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</si>
  <si>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</si>
  <si>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</si>
  <si>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</si>
  <si>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</si>
  <si>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</si>
  <si>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</si>
  <si>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</si>
  <si>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</si>
  <si>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</si>
  <si>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</si>
  <si>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</si>
  <si>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</si>
  <si>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</si>
  <si>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</si>
  <si>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</si>
  <si>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</si>
  <si>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</si>
  <si>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</si>
  <si>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</si>
  <si>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</si>
  <si>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</si>
  <si>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</si>
  <si>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</si>
  <si>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</si>
  <si>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</si>
  <si>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</si>
  <si>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</si>
  <si>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</si>
  <si>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</si>
  <si>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</si>
  <si>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</si>
  <si>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</si>
  <si>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</si>
  <si>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</si>
  <si>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</si>
  <si>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</si>
  <si>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</si>
  <si>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</si>
  <si>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</si>
  <si>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</si>
  <si>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</si>
  <si>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</si>
  <si>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</si>
  <si>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</si>
  <si>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</si>
  <si>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</si>
  <si>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</si>
  <si>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</si>
  <si>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</si>
  <si>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</si>
  <si>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</si>
  <si>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</si>
  <si>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</si>
  <si>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</si>
  <si>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</si>
  <si>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</si>
  <si>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</si>
  <si>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</si>
  <si>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</si>
  <si>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</si>
  <si>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</si>
  <si>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</si>
  <si>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</si>
  <si>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</si>
  <si>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</si>
  <si>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</si>
  <si>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</si>
  <si>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</si>
  <si>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</si>
  <si>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</si>
  <si>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</si>
  <si>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</si>
  <si>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</si>
  <si>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</si>
  <si>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</si>
  <si>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</si>
  <si>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</si>
  <si>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</si>
  <si>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</si>
  <si>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</si>
  <si>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</si>
  <si>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</si>
  <si>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</si>
  <si>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</si>
  <si>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</si>
  <si>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</si>
  <si>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</si>
  <si>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</si>
  <si>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</si>
  <si>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</si>
  <si>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</si>
  <si>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</si>
  <si>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</si>
  <si>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</si>
  <si>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</si>
  <si>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</si>
  <si>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</si>
  <si>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</si>
  <si>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</si>
  <si>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</si>
  <si>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</si>
  <si>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</si>
  <si>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</si>
  <si>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</si>
  <si>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</si>
  <si>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</si>
  <si>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</si>
  <si>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</si>
  <si>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</si>
  <si>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</si>
  <si>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</si>
  <si>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</si>
  <si>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</si>
  <si>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</si>
  <si>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</si>
  <si>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</si>
  <si>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</si>
  <si>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</si>
  <si>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</si>
  <si>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</si>
  <si>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</si>
  <si>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</si>
  <si>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</si>
  <si>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</si>
  <si>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</si>
  <si>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</si>
  <si>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</si>
  <si>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</si>
  <si>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</si>
  <si>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</si>
  <si>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</si>
  <si>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</si>
  <si>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</si>
  <si>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</si>
  <si>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</si>
  <si>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</si>
  <si>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</si>
  <si>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</si>
  <si>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</si>
  <si>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</si>
  <si>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</si>
  <si>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</si>
  <si>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</si>
  <si>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</si>
  <si>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</si>
  <si>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</si>
  <si>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</si>
  <si>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</si>
  <si>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</si>
  <si>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</si>
  <si>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</si>
  <si>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</si>
  <si>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</si>
  <si>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</si>
  <si>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</si>
  <si>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</si>
  <si>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</si>
  <si>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</si>
  <si>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</si>
  <si>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</si>
  <si>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</si>
  <si>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</si>
  <si>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</si>
  <si>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</si>
  <si>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</si>
  <si>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</si>
  <si>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</si>
  <si>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</si>
  <si>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</si>
  <si>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</si>
  <si>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</si>
  <si>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</si>
  <si>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</si>
  <si>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</si>
  <si>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</si>
  <si>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</si>
  <si>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</si>
  <si>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</si>
  <si>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</si>
  <si>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</si>
  <si>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</si>
  <si>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</si>
  <si>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</si>
  <si>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</si>
  <si>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</si>
  <si>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</si>
  <si>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</si>
  <si>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</si>
  <si>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</si>
  <si>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</si>
  <si>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</si>
  <si>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</si>
  <si>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</si>
  <si>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</si>
  <si>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</si>
  <si>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</si>
  <si>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</si>
  <si>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</si>
  <si>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</si>
  <si>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</si>
  <si>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</si>
  <si>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</si>
  <si>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</si>
  <si>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</si>
  <si>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</si>
  <si>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</si>
  <si>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</si>
  <si>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</si>
  <si>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</si>
  <si>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</si>
  <si>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</si>
  <si>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</si>
  <si>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</si>
  <si>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</si>
  <si>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</si>
  <si>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</si>
  <si>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</si>
  <si>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</si>
  <si>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</si>
  <si>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</si>
  <si>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</si>
  <si>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</si>
  <si>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</si>
  <si>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</si>
  <si>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</si>
  <si>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</si>
  <si>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</si>
  <si>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</si>
  <si>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</si>
  <si>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</si>
  <si>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</si>
  <si>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</si>
  <si>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</si>
  <si>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</si>
  <si>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</si>
  <si>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</si>
  <si>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</si>
  <si>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</si>
  <si>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</si>
  <si>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</si>
  <si>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</si>
  <si>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</si>
  <si>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</si>
  <si>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</si>
  <si>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</si>
  <si>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</si>
  <si>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</si>
  <si>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</si>
  <si>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</si>
  <si>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</si>
  <si>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</si>
  <si>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</si>
  <si>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</si>
  <si>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</si>
  <si>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</si>
  <si>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</si>
  <si>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</si>
  <si>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</si>
  <si>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</si>
  <si>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</si>
  <si>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</si>
  <si>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</si>
  <si>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</si>
  <si>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</si>
  <si>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</si>
  <si>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</si>
  <si>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</si>
  <si>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</si>
  <si>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</si>
  <si>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</si>
  <si>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</si>
  <si>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</si>
  <si>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</si>
  <si>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</si>
  <si>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</si>
  <si>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</si>
  <si>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</si>
  <si>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</si>
  <si>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</si>
  <si>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</si>
  <si>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</si>
  <si>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</si>
  <si>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</si>
  <si>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</si>
  <si>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</si>
  <si>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</si>
  <si>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</si>
  <si>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</si>
  <si>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</si>
  <si>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</si>
  <si>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</si>
  <si>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</si>
  <si>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</si>
  <si>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</si>
  <si>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</si>
  <si>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</si>
  <si>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</si>
  <si>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</si>
  <si>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</si>
  <si>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</si>
  <si>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</si>
  <si>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</si>
  <si>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</si>
  <si>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</si>
  <si>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</si>
  <si>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</si>
  <si>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</si>
  <si>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</si>
  <si>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</si>
  <si>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</si>
  <si>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</si>
  <si>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</si>
  <si>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</si>
  <si>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</si>
  <si>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</si>
  <si>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</si>
  <si>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</si>
  <si>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</si>
  <si>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</si>
  <si>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</si>
  <si>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</si>
  <si>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</si>
  <si>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</si>
  <si>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</si>
  <si>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</si>
  <si>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</si>
  <si>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</si>
  <si>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</si>
  <si>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</si>
  <si>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</si>
  <si>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</si>
  <si>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</si>
  <si>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</si>
  <si>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</si>
  <si>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</si>
  <si>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</si>
  <si>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</si>
  <si>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</si>
  <si>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</si>
  <si>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</si>
  <si>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</si>
  <si>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</si>
  <si>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</si>
  <si>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</si>
  <si>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</si>
  <si>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</si>
  <si>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</si>
  <si>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</si>
  <si>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</si>
  <si>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</si>
  <si>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</si>
  <si>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</si>
  <si>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</si>
  <si>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</si>
  <si>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</si>
  <si>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</si>
  <si>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</si>
  <si>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</si>
  <si>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</si>
  <si>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</si>
  <si>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</si>
  <si>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</si>
  <si>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</si>
  <si>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</si>
  <si>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</si>
  <si>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</si>
  <si>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</si>
  <si>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</si>
  <si>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</si>
  <si>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</si>
  <si>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</si>
  <si>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</si>
  <si>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</si>
  <si>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</si>
  <si>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</si>
  <si>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</si>
  <si>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</si>
  <si>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</si>
  <si>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</si>
  <si>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</si>
  <si>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</si>
  <si>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</si>
  <si>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</si>
  <si>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</si>
  <si>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</si>
  <si>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</si>
  <si>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</si>
  <si>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</si>
  <si>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</si>
  <si>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</si>
  <si>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</si>
  <si>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</si>
  <si>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</si>
  <si>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</si>
  <si>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</si>
  <si>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</si>
  <si>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</si>
  <si>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</si>
  <si>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</si>
  <si>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</si>
  <si>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</si>
  <si>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</si>
  <si>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</si>
  <si>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</si>
  <si>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</si>
  <si>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</si>
  <si>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</si>
  <si>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</si>
  <si>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</si>
  <si>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</si>
  <si>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</si>
  <si>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</si>
  <si>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</si>
  <si>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</si>
  <si>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</si>
  <si>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</si>
  <si>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</si>
  <si>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</si>
  <si>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</si>
  <si>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</si>
  <si>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</si>
  <si>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</si>
  <si>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</si>
  <si>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</si>
  <si>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</si>
  <si>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</si>
  <si>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</si>
  <si>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</si>
  <si>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</si>
  <si>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</si>
  <si>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</si>
  <si>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</si>
  <si>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</si>
  <si>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</si>
  <si>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</si>
  <si>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</si>
  <si>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</si>
  <si>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</si>
  <si>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</si>
  <si>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</si>
  <si>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</si>
  <si>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</si>
  <si>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</si>
  <si>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</si>
  <si>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</si>
  <si>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</si>
  <si>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</si>
  <si>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</si>
  <si>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</si>
  <si>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</si>
  <si>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</si>
  <si>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</si>
  <si>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</si>
  <si>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</si>
  <si>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</si>
  <si>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</si>
  <si>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</si>
  <si>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</si>
  <si>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</si>
  <si>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</si>
  <si>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</si>
  <si>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</si>
  <si>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</si>
  <si>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</si>
  <si>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</si>
  <si>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</si>
  <si>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</si>
  <si>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</si>
  <si>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</si>
  <si>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</si>
  <si>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</si>
  <si>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</si>
  <si>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</si>
  <si>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</si>
  <si>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</si>
  <si>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</si>
  <si>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</si>
  <si>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</si>
  <si>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</si>
  <si>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</si>
  <si>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</si>
  <si>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</si>
  <si>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</si>
  <si>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</si>
  <si>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</si>
  <si>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</si>
  <si>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</si>
  <si>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</si>
  <si>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</si>
  <si>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</si>
  <si>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</si>
  <si>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</si>
  <si>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</si>
  <si>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</si>
  <si>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</si>
  <si>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</si>
  <si>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</si>
  <si>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</si>
  <si>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</si>
  <si>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</si>
  <si>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</si>
  <si>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</si>
  <si>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</si>
  <si>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</si>
  <si>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</si>
  <si>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</si>
  <si>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</si>
  <si>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</si>
  <si>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</si>
  <si>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</si>
  <si>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</si>
  <si>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</si>
  <si>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</si>
  <si>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</si>
  <si>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</si>
  <si>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</si>
  <si>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</si>
  <si>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</si>
  <si>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</si>
  <si>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</si>
  <si>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</si>
  <si>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</si>
  <si>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</si>
  <si>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</si>
  <si>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</si>
  <si>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</si>
  <si>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</si>
  <si>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</si>
  <si>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</si>
  <si>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</si>
  <si>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</si>
  <si>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</si>
  <si>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</si>
  <si>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</si>
  <si>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</si>
  <si>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</si>
  <si>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</si>
  <si>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</si>
  <si>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</si>
  <si>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</si>
  <si>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</si>
  <si>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</si>
  <si>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</si>
  <si>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</si>
  <si>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</si>
  <si>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</si>
  <si>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</si>
  <si>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</si>
  <si>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</si>
  <si>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</si>
  <si>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</si>
  <si>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</si>
  <si>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</si>
  <si>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</si>
  <si>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</si>
  <si>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</si>
  <si>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</si>
  <si>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</si>
  <si>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</si>
  <si>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</si>
  <si>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</si>
  <si>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</si>
  <si>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</si>
  <si>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</si>
  <si>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</si>
  <si>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</si>
  <si>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</si>
  <si>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</si>
  <si>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</si>
  <si>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</si>
  <si>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</si>
  <si>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</si>
  <si>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</si>
  <si>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</si>
  <si>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</si>
  <si>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</si>
  <si>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</si>
  <si>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</si>
  <si>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</si>
  <si>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</si>
  <si>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</si>
  <si>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</si>
  <si>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</si>
  <si>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</si>
  <si>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</si>
  <si>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</si>
  <si>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</si>
  <si>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</si>
  <si>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</si>
  <si>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</si>
  <si>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</si>
  <si>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</si>
  <si>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</si>
  <si>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</si>
  <si>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</si>
  <si>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</si>
  <si>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</si>
  <si>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</si>
  <si>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</si>
  <si>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</si>
  <si>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</si>
  <si>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</si>
  <si>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</si>
  <si>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</si>
  <si>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</si>
  <si>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</si>
  <si>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</si>
  <si>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</si>
  <si>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</si>
  <si>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</si>
  <si>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</si>
  <si>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</si>
  <si>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</si>
  <si>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</si>
  <si>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</si>
  <si>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</si>
  <si>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</si>
  <si>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</si>
  <si>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</si>
  <si>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</si>
  <si>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</si>
  <si>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</si>
  <si>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</si>
  <si>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</si>
  <si>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</si>
  <si>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</si>
  <si>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</si>
  <si>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</si>
  <si>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</si>
  <si>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</si>
  <si>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</si>
  <si>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</si>
  <si>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</si>
  <si>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</si>
  <si>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</si>
  <si>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</si>
  <si>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</si>
  <si>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</si>
  <si>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</si>
  <si>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</si>
  <si>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</si>
  <si>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</si>
  <si>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</si>
  <si>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</si>
  <si>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</si>
  <si>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</si>
  <si>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</si>
  <si>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</si>
  <si>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</si>
  <si>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</si>
  <si>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</si>
  <si>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</si>
  <si>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</si>
  <si>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</si>
  <si>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</si>
  <si>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</si>
  <si>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</si>
  <si>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</si>
  <si>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</si>
  <si>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</si>
  <si>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</si>
  <si>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</si>
  <si>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</si>
  <si>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</si>
  <si>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</si>
  <si>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</si>
  <si>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</si>
  <si>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</si>
  <si>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</si>
  <si>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</si>
  <si>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</si>
  <si>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</si>
  <si>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</si>
  <si>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</si>
  <si>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</si>
  <si>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</si>
  <si>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</si>
  <si>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</si>
  <si>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</si>
  <si>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</si>
  <si>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</si>
  <si>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</si>
  <si>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</si>
  <si>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</si>
  <si>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</si>
  <si>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</si>
  <si>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</si>
  <si>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</si>
  <si>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</si>
  <si>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</si>
  <si>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</si>
  <si>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</si>
  <si>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</si>
  <si>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</si>
  <si>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</si>
  <si>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</si>
  <si>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</si>
  <si>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</si>
  <si>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</si>
  <si>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</si>
  <si>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</si>
  <si>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</si>
  <si>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</si>
  <si>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</si>
  <si>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</si>
  <si>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</si>
  <si>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</si>
  <si>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</si>
  <si>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</si>
  <si>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</si>
  <si>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</si>
  <si>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</si>
  <si>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</si>
  <si>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</si>
  <si>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</si>
  <si>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</si>
  <si>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</si>
  <si>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</si>
  <si>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</si>
  <si>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</si>
  <si>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</si>
  <si>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</si>
  <si>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</si>
  <si>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</si>
  <si>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</si>
  <si>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</si>
  <si>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</si>
  <si>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</si>
  <si>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</si>
  <si>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</si>
  <si>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</si>
  <si>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</si>
  <si>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</si>
  <si>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</si>
  <si>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</si>
  <si>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</si>
  <si>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</si>
  <si>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</si>
  <si>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</si>
  <si>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</si>
  <si>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</si>
  <si>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</si>
  <si>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</si>
  <si>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</si>
  <si>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</si>
  <si>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</si>
  <si>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</si>
  <si>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</si>
  <si>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</si>
  <si>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</si>
  <si>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</si>
  <si>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</si>
  <si>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</si>
  <si>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</si>
  <si>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</si>
  <si>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</si>
  <si>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</si>
  <si>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</si>
  <si>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</si>
  <si>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</si>
  <si>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</si>
  <si>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</si>
  <si>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</si>
  <si>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</si>
  <si>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</si>
  <si>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</si>
  <si>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</si>
  <si>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</si>
  <si>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</si>
  <si>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</si>
  <si>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</si>
  <si>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</si>
  <si>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</si>
  <si>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</si>
  <si>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</si>
  <si>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</si>
  <si>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</si>
  <si>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</si>
  <si>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</si>
  <si>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</si>
  <si>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</si>
  <si>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</si>
  <si>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</si>
  <si>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</si>
  <si>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</si>
  <si>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</si>
  <si>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</si>
  <si>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</si>
  <si>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</si>
  <si>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</si>
  <si>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</si>
  <si>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</si>
  <si>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</si>
  <si>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</si>
  <si>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</si>
  <si>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</si>
  <si>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</si>
  <si>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</si>
  <si>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</si>
  <si>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</si>
  <si>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</si>
  <si>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</si>
  <si>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</si>
  <si>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</si>
  <si>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</si>
  <si>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</si>
  <si>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</si>
  <si>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</si>
  <si>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</si>
  <si>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</si>
  <si>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</si>
  <si>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</si>
  <si>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</si>
  <si>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</si>
  <si>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</si>
  <si>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</si>
  <si>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</si>
  <si>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</si>
  <si>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</si>
  <si>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</si>
  <si>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</si>
  <si>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</si>
  <si>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</si>
  <si>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</si>
  <si>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</si>
  <si>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</si>
  <si>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</si>
  <si>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</si>
  <si>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</si>
  <si>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</si>
  <si>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</si>
  <si>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</si>
  <si>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</si>
  <si>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</si>
  <si>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</si>
  <si>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</si>
  <si>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</si>
  <si>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</si>
  <si>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</si>
  <si>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</si>
  <si>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</si>
  <si>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</si>
  <si>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</si>
  <si>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</si>
  <si>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</si>
  <si>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</si>
  <si>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</si>
  <si>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</si>
  <si>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</si>
  <si>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</si>
  <si>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</si>
  <si>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</si>
  <si>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</si>
  <si>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</si>
  <si>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</si>
  <si>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</si>
  <si>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</si>
  <si>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</si>
  <si>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</si>
  <si>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</si>
  <si>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</si>
  <si>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</si>
  <si>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</si>
  <si>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</si>
  <si>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</si>
  <si>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</si>
  <si>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</si>
  <si>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</si>
  <si>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</si>
  <si>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</si>
  <si>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</si>
  <si>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</si>
  <si>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</si>
  <si>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</si>
  <si>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</si>
  <si>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</si>
  <si>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</si>
  <si>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</si>
  <si>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</si>
  <si>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</si>
  <si>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</si>
  <si>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</si>
  <si>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</si>
  <si>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</si>
  <si>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</si>
  <si>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</si>
  <si>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</si>
  <si>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</si>
  <si>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</si>
  <si>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</si>
  <si>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</si>
  <si>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</si>
  <si>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</si>
  <si>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</si>
  <si>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</si>
  <si>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</si>
  <si>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</si>
  <si>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</si>
  <si>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</si>
  <si>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</si>
  <si>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</si>
  <si>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</si>
  <si>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</si>
  <si>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</si>
  <si>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</si>
  <si>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</si>
  <si>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</si>
  <si>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</si>
  <si>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</si>
  <si>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</si>
  <si>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</si>
  <si>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</si>
  <si>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</si>
  <si>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</si>
  <si>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</si>
  <si>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</si>
  <si>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</si>
  <si>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</si>
  <si>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</si>
  <si>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</si>
  <si>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</si>
  <si>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</si>
  <si>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</si>
  <si>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</si>
  <si>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</si>
  <si>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</si>
  <si>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</si>
  <si>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</si>
  <si>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</si>
  <si>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</si>
  <si>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</si>
  <si>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</si>
  <si>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</si>
  <si>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</si>
  <si>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</si>
  <si>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</si>
  <si>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</si>
  <si>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</si>
  <si>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</si>
  <si>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</si>
  <si>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</si>
  <si>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</si>
  <si>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</si>
  <si>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</si>
  <si>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</si>
  <si>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</si>
  <si>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</si>
  <si>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</si>
  <si>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</si>
  <si>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</si>
  <si>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</si>
  <si>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</si>
  <si>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</si>
  <si>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</si>
  <si>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</si>
  <si>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</si>
  <si>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</si>
  <si>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</si>
  <si>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</si>
  <si>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</si>
  <si>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</si>
  <si>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</si>
  <si>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</si>
  <si>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</si>
  <si>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</si>
  <si>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</si>
  <si>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</si>
  <si>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</si>
  <si>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</si>
  <si>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</si>
  <si>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</si>
  <si>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</si>
  <si>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</si>
  <si>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</si>
  <si>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</si>
  <si>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</si>
  <si>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</si>
  <si>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</si>
  <si>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</si>
  <si>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</si>
  <si>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</si>
  <si>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</si>
  <si>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</si>
  <si>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</si>
  <si>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</si>
  <si>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</si>
  <si>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</si>
  <si>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</si>
  <si>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</si>
  <si>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</si>
  <si>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</si>
  <si>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</si>
  <si>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</si>
  <si>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</si>
  <si>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</si>
  <si>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</si>
  <si>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</si>
  <si>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</si>
  <si>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</si>
  <si>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</si>
  <si>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</si>
  <si>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</si>
  <si>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</si>
  <si>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</si>
  <si>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</si>
  <si>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</si>
  <si>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</si>
  <si>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</si>
  <si>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</si>
  <si>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</si>
  <si>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</si>
  <si>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</si>
  <si>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</si>
  <si>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</si>
  <si>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</si>
  <si>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</si>
  <si>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</si>
  <si>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</si>
  <si>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</si>
  <si>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</si>
  <si>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</si>
  <si>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</si>
  <si>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</si>
  <si>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</si>
  <si>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</si>
  <si>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</si>
  <si>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</si>
  <si>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</si>
  <si>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</si>
  <si>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</si>
  <si>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</si>
  <si>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</si>
  <si>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</si>
  <si>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</si>
  <si>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</si>
  <si>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</si>
  <si>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</si>
  <si>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</si>
  <si>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</si>
  <si>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</si>
  <si>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</si>
  <si>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</si>
  <si>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</si>
  <si>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</si>
  <si>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</si>
  <si>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</si>
  <si>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</si>
  <si>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</si>
  <si>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</si>
  <si>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</si>
  <si>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</si>
  <si>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</si>
  <si>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</si>
  <si>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</si>
  <si>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</si>
  <si>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</si>
  <si>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</si>
  <si>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</si>
  <si>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</si>
  <si>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</si>
  <si>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</si>
  <si>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</si>
  <si>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</si>
  <si>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</si>
  <si>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</si>
  <si>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</si>
  <si>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</si>
  <si>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</si>
  <si>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</si>
  <si>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</si>
  <si>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</si>
  <si>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</si>
  <si>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</si>
  <si>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</si>
  <si>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</si>
  <si>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</si>
  <si>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</si>
  <si>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</si>
  <si>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</si>
  <si>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</si>
  <si>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</si>
  <si>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</si>
  <si>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</si>
  <si>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</si>
  <si>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</si>
  <si>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</si>
  <si>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</si>
  <si>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</si>
  <si>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</si>
  <si>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</si>
  <si>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</si>
  <si>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</si>
  <si>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</si>
  <si>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</si>
  <si>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</si>
  <si>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</si>
  <si>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</si>
  <si>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</si>
  <si>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</si>
  <si>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</si>
  <si>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</si>
  <si>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</si>
  <si>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</si>
  <si>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</si>
  <si>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</si>
  <si>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</si>
  <si>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</si>
  <si>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</si>
  <si>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</si>
  <si>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</si>
  <si>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</si>
  <si>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</si>
  <si>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</si>
  <si>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</si>
  <si>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</si>
  <si>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</si>
  <si>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</si>
  <si>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</si>
  <si>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</si>
  <si>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</si>
  <si>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</si>
  <si>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</si>
  <si>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</si>
  <si>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</si>
  <si>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</si>
  <si>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</si>
  <si>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</si>
  <si>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</si>
  <si>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</si>
  <si>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</si>
  <si>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</si>
  <si>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</si>
  <si>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</si>
  <si>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</si>
  <si>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</si>
  <si>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</si>
  <si>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</si>
  <si>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</si>
  <si>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</si>
  <si>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</si>
  <si>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</si>
  <si>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</si>
  <si>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</si>
  <si>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</si>
  <si>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</si>
  <si>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</si>
  <si>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</si>
  <si>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</si>
  <si>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</si>
  <si>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</si>
  <si>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</si>
  <si>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</si>
  <si>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</si>
  <si>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</si>
  <si>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</si>
  <si>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</si>
  <si>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</si>
  <si>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</si>
  <si>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</si>
  <si>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</si>
  <si>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</si>
  <si>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</si>
  <si>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</si>
  <si>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</si>
  <si>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</si>
  <si>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</si>
  <si>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</si>
  <si>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</si>
  <si>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</si>
  <si>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</si>
  <si>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</si>
  <si>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</si>
  <si>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</si>
  <si>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</si>
  <si>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</si>
  <si>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</si>
  <si>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</si>
  <si>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</si>
  <si>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</si>
  <si>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</si>
  <si>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</si>
  <si>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</si>
  <si>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</si>
  <si>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</si>
  <si>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</si>
  <si>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</si>
  <si>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</si>
  <si>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</si>
  <si>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</si>
  <si>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</si>
  <si>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</si>
  <si>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</si>
  <si>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</si>
  <si>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</si>
  <si>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</si>
  <si>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</si>
  <si>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</si>
  <si>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</si>
  <si>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</si>
  <si>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</si>
  <si>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</si>
  <si>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</si>
  <si>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</si>
  <si>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</si>
  <si>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</si>
  <si>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</si>
  <si>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</si>
  <si>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</si>
  <si>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</si>
  <si>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</si>
  <si>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</si>
  <si>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</si>
  <si>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</si>
  <si>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</si>
  <si>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</si>
  <si>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</si>
  <si>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</si>
  <si>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</si>
  <si>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</si>
  <si>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</si>
  <si>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</si>
  <si>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</si>
  <si>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</si>
  <si>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</si>
  <si>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</si>
  <si>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</si>
  <si>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</si>
  <si>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</si>
  <si>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</si>
  <si>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</si>
  <si>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</si>
  <si>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</si>
  <si>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</si>
  <si>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</si>
  <si>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</si>
  <si>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</si>
  <si>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</si>
  <si>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</si>
  <si>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</si>
  <si>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</si>
  <si>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</si>
  <si>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</si>
  <si>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</si>
  <si>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</si>
  <si>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</si>
  <si>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</si>
  <si>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</si>
  <si>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</si>
  <si>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</si>
  <si>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</si>
  <si>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</si>
  <si>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</si>
  <si>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</si>
  <si>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</si>
  <si>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</si>
  <si>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</si>
  <si>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</si>
  <si>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</si>
  <si>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</si>
  <si>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</si>
  <si>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</si>
  <si>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</si>
  <si>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</si>
  <si>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</si>
  <si>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</si>
  <si>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</si>
  <si>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</si>
  <si>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</si>
  <si>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</si>
  <si>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</si>
  <si>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</si>
  <si>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</si>
  <si>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</si>
  <si>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</si>
  <si>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</si>
  <si>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</si>
  <si>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</si>
  <si>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</si>
  <si>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</si>
  <si>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</si>
  <si>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</si>
  <si>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</si>
  <si>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</si>
  <si>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</si>
  <si>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</si>
  <si>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</si>
  <si>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</si>
  <si>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</si>
  <si>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</si>
  <si>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</si>
  <si>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</si>
  <si>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</si>
  <si>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</si>
  <si>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</si>
  <si>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</si>
  <si>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</si>
  <si>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</si>
  <si>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</si>
  <si>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</si>
  <si>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</si>
  <si>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</si>
  <si>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</si>
  <si>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</si>
  <si>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</si>
  <si>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</si>
  <si>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</si>
  <si>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</si>
  <si>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</si>
  <si>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</si>
  <si>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</si>
  <si>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</si>
  <si>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</si>
  <si>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</si>
  <si>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</si>
  <si>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</si>
  <si>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</si>
  <si>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</si>
  <si>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</si>
  <si>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</si>
  <si>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</si>
  <si>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</si>
  <si>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</si>
  <si>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</si>
  <si>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</si>
  <si>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</si>
  <si>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</si>
  <si>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</si>
  <si>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</si>
  <si>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</si>
  <si>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</si>
  <si>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</si>
  <si>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</si>
  <si>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</si>
  <si>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</si>
  <si>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</si>
  <si>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</si>
  <si>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</si>
  <si>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</si>
  <si>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</si>
  <si>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</si>
  <si>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</si>
  <si>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</si>
  <si>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</si>
  <si>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</si>
  <si>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</si>
  <si>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</si>
  <si>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</si>
  <si>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</si>
  <si>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</si>
  <si>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</si>
  <si>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</si>
  <si>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</si>
  <si>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</si>
  <si>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</si>
  <si>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</si>
  <si>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</si>
  <si>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</si>
  <si>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</si>
  <si>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</si>
  <si>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</si>
  <si>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</si>
  <si>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</si>
  <si>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</si>
  <si>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</si>
  <si>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</si>
  <si>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</si>
  <si>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</si>
  <si>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</si>
  <si>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</si>
  <si>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</si>
  <si>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</si>
  <si>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</si>
  <si>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</si>
  <si>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</si>
  <si>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</si>
  <si>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</si>
  <si>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</si>
  <si>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</si>
  <si>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</si>
  <si>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</si>
  <si>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</si>
  <si>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</si>
  <si>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</si>
  <si>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</si>
  <si>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</si>
  <si>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</si>
  <si>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</si>
  <si>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</si>
  <si>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</si>
  <si>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</si>
  <si>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</si>
  <si>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</si>
  <si>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</si>
  <si>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</si>
  <si>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</si>
  <si>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</si>
  <si>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</si>
  <si>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</si>
  <si>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</si>
  <si>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</si>
  <si>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</si>
  <si>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</si>
  <si>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</si>
  <si>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</si>
  <si>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</si>
  <si>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</si>
  <si>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</si>
  <si>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</si>
  <si>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</si>
  <si>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</si>
  <si>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</si>
  <si>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</si>
  <si>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</si>
  <si>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</si>
  <si>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</si>
  <si>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</si>
  <si>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</si>
  <si>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</si>
  <si>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</si>
  <si>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</si>
  <si>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</si>
  <si>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</si>
  <si>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</si>
  <si>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</si>
  <si>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</si>
  <si>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</si>
  <si>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</si>
  <si>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</si>
  <si>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</si>
  <si>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</si>
  <si>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</si>
  <si>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</si>
  <si>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</si>
  <si>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</si>
  <si>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</si>
  <si>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</si>
  <si>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</si>
  <si>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</si>
  <si>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</si>
  <si>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</si>
  <si>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</si>
  <si>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</si>
  <si>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</si>
  <si>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</si>
  <si>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</si>
  <si>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</si>
  <si>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</si>
  <si>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</si>
  <si>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</si>
  <si>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</si>
  <si>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</si>
  <si>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</si>
  <si>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</si>
  <si>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</si>
  <si>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</si>
  <si>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</si>
  <si>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</si>
  <si>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</si>
  <si>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</si>
  <si>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</si>
  <si>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</si>
  <si>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</si>
  <si>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</si>
  <si>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</si>
  <si>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</si>
  <si>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</si>
  <si>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</si>
  <si>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</si>
  <si>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</si>
  <si>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</si>
  <si>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</si>
  <si>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</si>
  <si>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</si>
  <si>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</si>
  <si>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</si>
  <si>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</si>
  <si>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</si>
  <si>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</si>
  <si>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</si>
  <si>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</si>
  <si>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</si>
  <si>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</si>
  <si>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</si>
  <si>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</si>
  <si>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</si>
  <si>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</si>
  <si>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</si>
  <si>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</si>
  <si>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</si>
  <si>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</si>
  <si>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</si>
  <si>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</si>
  <si>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</si>
  <si>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</si>
  <si>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</si>
  <si>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</si>
  <si>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</si>
  <si>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</si>
  <si>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</si>
  <si>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</si>
  <si>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</si>
  <si>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</si>
  <si>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</si>
  <si>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</si>
  <si>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</si>
  <si>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</si>
  <si>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</si>
  <si>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</si>
  <si>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</si>
  <si>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</si>
  <si>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</si>
  <si>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</si>
  <si>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</si>
  <si>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</si>
  <si>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</si>
  <si>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</si>
  <si>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</si>
  <si>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</si>
  <si>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</si>
  <si>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</si>
  <si>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</si>
  <si>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</si>
  <si>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</si>
  <si>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</si>
  <si>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</si>
  <si>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</si>
  <si>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</si>
  <si>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</si>
  <si>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</si>
  <si>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</si>
  <si>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</si>
  <si>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</si>
  <si>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</si>
  <si>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</si>
  <si>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</si>
  <si>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</si>
  <si>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</si>
  <si>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</si>
  <si>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</si>
  <si>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</si>
  <si>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</si>
  <si>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</si>
  <si>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</si>
  <si>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</si>
  <si>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</si>
  <si>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</si>
  <si>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</si>
  <si>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</si>
  <si>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</si>
  <si>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</si>
  <si>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</si>
  <si>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</si>
  <si>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</si>
  <si>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</si>
  <si>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</si>
  <si>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</si>
  <si>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</si>
  <si>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</si>
  <si>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</si>
  <si>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</si>
  <si>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</si>
  <si>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</si>
  <si>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</si>
  <si>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</si>
  <si>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</si>
  <si>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</si>
  <si>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</si>
  <si>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</si>
  <si>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</si>
  <si>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</si>
  <si>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</si>
  <si>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</si>
  <si>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</si>
  <si>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</si>
  <si>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</si>
  <si>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</si>
  <si>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</si>
  <si>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</si>
  <si>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</si>
  <si>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</si>
  <si>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</si>
  <si>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</si>
  <si>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</si>
  <si>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</si>
  <si>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</si>
  <si>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</si>
  <si>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</si>
  <si>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</si>
  <si>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</si>
  <si>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</si>
  <si>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</si>
  <si>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</si>
  <si>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</si>
  <si>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</si>
  <si>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</si>
  <si>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</si>
  <si>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</si>
  <si>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</si>
  <si>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</si>
  <si>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</si>
  <si>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</si>
  <si>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</si>
  <si>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</si>
  <si>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</si>
  <si>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</si>
  <si>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</si>
  <si>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</si>
  <si>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</si>
  <si>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</si>
  <si>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</si>
  <si>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</si>
  <si>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</si>
  <si>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</si>
  <si>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</si>
  <si>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</si>
  <si>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</si>
  <si>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</si>
  <si>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</si>
  <si>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</si>
  <si>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</si>
  <si>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</si>
  <si>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</si>
  <si>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</si>
  <si>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</si>
  <si>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</si>
  <si>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</si>
  <si>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</si>
  <si>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</si>
  <si>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</si>
  <si>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</si>
  <si>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</si>
  <si>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</si>
  <si>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</si>
  <si>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</si>
  <si>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</si>
  <si>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</si>
  <si>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</si>
  <si>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</si>
  <si>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</si>
  <si>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</si>
  <si>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</si>
  <si>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</si>
  <si>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</si>
  <si>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</si>
  <si>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</si>
  <si>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</si>
  <si>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</si>
  <si>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</si>
  <si>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</si>
  <si>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</si>
  <si>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</si>
  <si>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</si>
  <si>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</si>
  <si>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</si>
  <si>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</si>
  <si>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</si>
  <si>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</si>
  <si>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</si>
  <si>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</si>
  <si>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</si>
  <si>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</si>
  <si>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</si>
  <si>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</si>
  <si>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</si>
  <si>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</si>
  <si>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</si>
  <si>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</si>
  <si>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</si>
  <si>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</si>
  <si>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</si>
  <si>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</si>
  <si>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</si>
  <si>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</si>
  <si>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</si>
  <si>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</si>
  <si>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</si>
  <si>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</si>
  <si>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</si>
  <si>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</si>
  <si>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</si>
  <si>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</si>
  <si>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</si>
  <si>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</si>
  <si>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</si>
  <si>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</si>
  <si>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</si>
  <si>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</si>
  <si>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</si>
  <si>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</si>
  <si>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</si>
  <si>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</si>
  <si>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</si>
  <si>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</si>
  <si>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</si>
  <si>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</si>
  <si>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</si>
  <si>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</si>
  <si>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</si>
  <si>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</si>
  <si>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</si>
  <si>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</si>
  <si>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</si>
  <si>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</si>
  <si>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</si>
  <si>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</si>
  <si>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</si>
  <si>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</si>
  <si>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</si>
  <si>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</si>
  <si>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</si>
  <si>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</si>
  <si>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</si>
  <si>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</si>
  <si>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</si>
  <si>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</si>
  <si>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</si>
  <si>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</si>
  <si>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</si>
  <si>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</si>
  <si>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</si>
  <si>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</si>
  <si>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</si>
  <si>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</si>
  <si>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</si>
  <si>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</si>
  <si>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</si>
  <si>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</si>
  <si>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</si>
  <si>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</si>
  <si>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</si>
  <si>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</si>
  <si>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</si>
  <si>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</si>
  <si>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</si>
  <si>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</si>
  <si>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</si>
  <si>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</si>
  <si>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</si>
  <si>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</si>
  <si>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</si>
  <si>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</si>
  <si>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</si>
  <si>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</si>
  <si>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</si>
  <si>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</si>
  <si>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</si>
  <si>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</si>
  <si>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</si>
  <si>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</si>
  <si>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</si>
  <si>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</si>
  <si>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</si>
  <si>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</si>
  <si>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</si>
  <si>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</si>
  <si>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</si>
  <si>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</si>
  <si>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</si>
  <si>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</si>
  <si>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</si>
  <si>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</si>
  <si>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</si>
  <si>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</si>
  <si>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</si>
  <si>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</si>
  <si>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</si>
  <si>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</si>
  <si>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</si>
  <si>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</si>
  <si>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</si>
  <si>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</si>
  <si>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</si>
  <si>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</si>
  <si>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</si>
  <si>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</si>
  <si>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</si>
  <si>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</si>
  <si>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</si>
  <si>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</si>
  <si>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</si>
  <si>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</si>
  <si>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</si>
  <si>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</si>
  <si>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</si>
  <si>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</si>
  <si>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</si>
  <si>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</si>
  <si>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</si>
  <si>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</si>
  <si>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</si>
  <si>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</si>
  <si>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</si>
  <si>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</si>
  <si>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</si>
  <si>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</si>
  <si>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</si>
  <si>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</si>
  <si>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</si>
  <si>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</si>
  <si>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</si>
  <si>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</si>
  <si>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</si>
  <si>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</si>
  <si>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</si>
  <si>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</si>
  <si>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</si>
  <si>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</si>
  <si>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</si>
  <si>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</si>
  <si>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</si>
  <si>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</si>
  <si>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</si>
  <si>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</si>
  <si>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</si>
  <si>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</si>
  <si>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</si>
  <si>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</si>
  <si>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</si>
  <si>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</si>
  <si>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</si>
  <si>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</si>
  <si>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</si>
  <si>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</si>
  <si>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</si>
  <si>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</si>
  <si>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</si>
  <si>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</si>
  <si>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</si>
  <si>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</si>
  <si>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</si>
  <si>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</si>
  <si>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</si>
  <si>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</si>
  <si>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</si>
  <si>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</si>
  <si>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</si>
  <si>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</si>
  <si>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</si>
  <si>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</si>
  <si>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</si>
  <si>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</si>
  <si>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</si>
  <si>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</si>
  <si>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</si>
  <si>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</si>
  <si>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</si>
  <si>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</si>
  <si>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</si>
  <si>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</si>
  <si>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</si>
  <si>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</si>
  <si>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</si>
  <si>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</si>
  <si>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</si>
  <si>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</si>
  <si>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</si>
  <si>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</si>
  <si>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</si>
  <si>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</si>
  <si>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</si>
  <si>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</si>
  <si>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</si>
  <si>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</si>
  <si>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</si>
  <si>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</si>
  <si>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</si>
  <si>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</si>
  <si>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</si>
  <si>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</si>
  <si>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</si>
  <si>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</si>
  <si>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</si>
  <si>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</si>
  <si>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</si>
  <si>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</si>
  <si>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</si>
  <si>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</si>
  <si>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</si>
  <si>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</si>
  <si>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</si>
  <si>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</si>
  <si>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</si>
  <si>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</si>
  <si>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</si>
  <si>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</si>
  <si>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</si>
  <si>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</si>
  <si>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</si>
  <si>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</si>
  <si>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</si>
  <si>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</si>
  <si>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</si>
  <si>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</si>
  <si>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</si>
  <si>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</si>
  <si>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</si>
  <si>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</si>
  <si>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</si>
  <si>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</si>
  <si>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</si>
  <si>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</si>
  <si>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</si>
  <si>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</si>
  <si>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</si>
  <si>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</si>
  <si>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</si>
  <si>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</si>
  <si>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</si>
  <si>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</si>
  <si>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</si>
  <si>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</si>
  <si>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</si>
  <si>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</si>
  <si>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</si>
  <si>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</si>
  <si>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</si>
  <si>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</si>
  <si>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</si>
  <si>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</si>
  <si>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</si>
  <si>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</si>
  <si>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</si>
  <si>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</si>
  <si>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</si>
  <si>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</si>
  <si>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</si>
  <si>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</si>
  <si>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</si>
  <si>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</si>
  <si>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</si>
  <si>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</si>
  <si>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</si>
  <si>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</si>
  <si>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</si>
  <si>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</si>
  <si>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</si>
  <si>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</si>
  <si>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</si>
  <si>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</si>
  <si>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</si>
  <si>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</si>
  <si>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</si>
  <si>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</si>
  <si>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</si>
  <si>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</si>
  <si>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</si>
  <si>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</si>
  <si>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</si>
  <si>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</si>
  <si>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</si>
  <si>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</si>
  <si>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</si>
  <si>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</si>
  <si>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</si>
  <si>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</si>
  <si>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</si>
  <si>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</si>
  <si>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</si>
  <si>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</si>
  <si>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</si>
  <si>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</si>
  <si>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</si>
  <si>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</si>
  <si>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</si>
  <si>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</si>
  <si>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</si>
  <si>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</si>
  <si>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</si>
  <si>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</si>
  <si>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</si>
  <si>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</si>
  <si>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</si>
  <si>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</si>
  <si>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</si>
  <si>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</si>
  <si>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</si>
  <si>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</si>
  <si>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</si>
  <si>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</si>
  <si>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</si>
  <si>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</si>
  <si>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</si>
  <si>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</si>
  <si>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</si>
  <si>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</si>
  <si>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</si>
  <si>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</si>
  <si>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</si>
  <si>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</si>
  <si>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</si>
  <si>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</si>
  <si>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</si>
  <si>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</si>
  <si>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</si>
  <si>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</si>
  <si>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</si>
  <si>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</si>
  <si>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</si>
  <si>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</si>
  <si>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</si>
  <si>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</si>
  <si>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</si>
  <si>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</si>
  <si>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</si>
  <si>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</si>
  <si>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</si>
  <si>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</si>
  <si>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</si>
  <si>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</si>
  <si>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</si>
  <si>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</si>
  <si>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</si>
  <si>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</si>
  <si>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</si>
  <si>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</si>
  <si>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</si>
  <si>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</si>
  <si>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</si>
  <si>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</si>
  <si>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</si>
  <si>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</si>
  <si>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</si>
  <si>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</si>
  <si>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</si>
  <si>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</si>
  <si>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</si>
  <si>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</si>
  <si>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</si>
  <si>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</si>
  <si>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</si>
  <si>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</si>
  <si>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</si>
  <si>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</si>
  <si>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</si>
  <si>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</si>
  <si>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</si>
  <si>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</si>
  <si>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</si>
  <si>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</si>
  <si>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</si>
  <si>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</si>
  <si>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</si>
  <si>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</si>
  <si>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</si>
  <si>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</si>
  <si>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</si>
  <si>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</si>
  <si>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</si>
  <si>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</si>
  <si>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</si>
  <si>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</si>
  <si>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</si>
  <si>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</si>
  <si>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</si>
  <si>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</si>
  <si>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</si>
  <si>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</si>
  <si>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</si>
  <si>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</si>
  <si>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</si>
  <si>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</si>
  <si>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</si>
  <si>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</si>
  <si>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</si>
  <si>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</si>
  <si>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</si>
  <si>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</si>
  <si>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</si>
  <si>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</si>
  <si>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</si>
  <si>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</si>
  <si>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</si>
  <si>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</si>
  <si>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</si>
  <si>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</si>
  <si>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</si>
  <si>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</si>
  <si>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</si>
  <si>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</si>
  <si>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</si>
  <si>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</si>
  <si>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</si>
  <si>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</si>
  <si>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</si>
  <si>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</si>
  <si>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</si>
  <si>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</si>
  <si>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</si>
  <si>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</si>
  <si>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</si>
  <si>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</si>
  <si>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</si>
  <si>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</si>
  <si>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</si>
  <si>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</si>
  <si>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</si>
  <si>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</si>
  <si>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</si>
  <si>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</si>
  <si>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</si>
  <si>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</si>
  <si>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</si>
  <si>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</si>
  <si>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</si>
  <si>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</si>
  <si>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</si>
  <si>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</si>
  <si>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</si>
  <si>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</si>
  <si>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</si>
  <si>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</si>
  <si>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</si>
  <si>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</si>
  <si>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</si>
  <si>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</si>
  <si>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</si>
  <si>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</si>
  <si>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</si>
  <si>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</si>
  <si>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</si>
  <si>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</si>
  <si>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</si>
  <si>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</si>
  <si>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</si>
  <si>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</si>
  <si>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</si>
  <si>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</si>
  <si>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</si>
  <si>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</si>
  <si>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</si>
  <si>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</si>
  <si>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</si>
  <si>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</si>
  <si>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</si>
  <si>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</si>
  <si>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</si>
  <si>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</si>
  <si>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</si>
  <si>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</si>
  <si>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</si>
  <si>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</si>
  <si>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</si>
  <si>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</si>
  <si>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</si>
  <si>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</si>
  <si>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</si>
  <si>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</si>
  <si>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</si>
  <si>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</si>
  <si>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</si>
  <si>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</si>
  <si>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</si>
  <si>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</si>
  <si>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</si>
  <si>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</si>
  <si>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</si>
  <si>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</si>
  <si>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</si>
  <si>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</si>
  <si>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</si>
  <si>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</si>
  <si>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</si>
  <si>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</si>
  <si>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</si>
  <si>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</si>
  <si>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</si>
  <si>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</si>
  <si>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</si>
  <si>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</si>
  <si>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</si>
  <si>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</si>
  <si>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</si>
  <si>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</si>
  <si>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</si>
  <si>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</si>
  <si>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</si>
  <si>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</si>
  <si>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</si>
  <si>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</si>
  <si>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</si>
  <si>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</si>
  <si>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</si>
  <si>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</si>
  <si>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</si>
  <si>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</si>
  <si>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</si>
  <si>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</si>
  <si>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</si>
  <si>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</si>
  <si>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</si>
  <si>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</si>
  <si>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</si>
  <si>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</si>
  <si>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</si>
  <si>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</si>
  <si>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</si>
  <si>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</si>
  <si>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</si>
  <si>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</si>
  <si>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</si>
  <si>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</si>
  <si>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</si>
  <si>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</si>
  <si>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</si>
  <si>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</si>
  <si>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</si>
  <si>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</si>
  <si>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</si>
  <si>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</si>
  <si>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</si>
  <si>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</si>
  <si>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</si>
  <si>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</si>
  <si>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</si>
  <si>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</si>
  <si>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</si>
  <si>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</si>
  <si>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</si>
  <si>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</si>
  <si>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</si>
  <si>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</si>
  <si>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</si>
  <si>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</si>
  <si>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</si>
  <si>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</si>
  <si>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</si>
  <si>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</si>
  <si>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</si>
  <si>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</si>
  <si>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</si>
  <si>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</si>
  <si>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</si>
  <si>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</si>
  <si>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</si>
  <si>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</si>
  <si>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</si>
  <si>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</si>
  <si>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</si>
  <si>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</si>
  <si>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</si>
  <si>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</si>
  <si>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</si>
  <si>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</si>
  <si>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</si>
  <si>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</si>
  <si>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</si>
  <si>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</si>
  <si>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</si>
  <si>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</si>
  <si>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</si>
  <si>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</si>
  <si>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</si>
  <si>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</si>
  <si>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</si>
  <si>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</si>
  <si>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</si>
  <si>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</si>
  <si>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</si>
  <si>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</si>
  <si>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</si>
  <si>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</si>
  <si>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</si>
  <si>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</si>
  <si>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</si>
  <si>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</si>
  <si>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</si>
  <si>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</si>
  <si>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</si>
  <si>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</si>
  <si>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</si>
  <si>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</si>
  <si>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</si>
  <si>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</si>
  <si>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</si>
  <si>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</si>
  <si>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</si>
  <si>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</si>
  <si>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</si>
  <si>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</si>
  <si>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</si>
  <si>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</si>
  <si>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</si>
  <si>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</si>
  <si>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</si>
  <si>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</si>
  <si>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</si>
  <si>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</si>
  <si>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</si>
  <si>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</si>
  <si>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</si>
  <si>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</si>
  <si>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</si>
  <si>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</si>
  <si>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</si>
  <si>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</si>
  <si>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</si>
  <si>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</si>
  <si>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</si>
  <si>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</si>
  <si>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</si>
  <si>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</si>
  <si>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</si>
  <si>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</si>
  <si>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</si>
  <si>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</si>
  <si>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</si>
  <si>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</si>
  <si>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</si>
  <si>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</si>
  <si>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</si>
  <si>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</si>
  <si>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</si>
  <si>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</si>
  <si>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</si>
  <si>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</si>
  <si>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</si>
  <si>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</si>
  <si>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</si>
  <si>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</si>
  <si>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</si>
  <si>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</si>
  <si>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</si>
  <si>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</si>
  <si>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</si>
  <si>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</si>
  <si>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</si>
  <si>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</si>
  <si>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</si>
  <si>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</si>
  <si>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</si>
  <si>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</si>
  <si>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</si>
  <si>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</si>
  <si>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</si>
  <si>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</si>
  <si>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</si>
  <si>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</si>
  <si>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</si>
  <si>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</si>
  <si>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</si>
  <si>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</si>
  <si>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</si>
  <si>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</si>
  <si>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</si>
  <si>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</si>
  <si>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</si>
  <si>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</si>
  <si>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</si>
  <si>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</si>
  <si>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</si>
  <si>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</si>
  <si>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</si>
  <si>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</si>
  <si>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</si>
  <si>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</si>
  <si>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</si>
  <si>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</si>
  <si>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</si>
  <si>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</si>
  <si>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</si>
  <si>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</si>
  <si>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</si>
  <si>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</si>
  <si>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</si>
  <si>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</si>
  <si>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</si>
  <si>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</si>
  <si>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</si>
  <si>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</si>
  <si>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</si>
  <si>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</si>
  <si>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</si>
  <si>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</si>
  <si>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</si>
  <si>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</si>
  <si>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</si>
  <si>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</si>
  <si>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</si>
  <si>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</si>
  <si>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</si>
  <si>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</si>
  <si>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</si>
  <si>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</si>
  <si>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</si>
  <si>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</si>
  <si>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</si>
  <si>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</si>
  <si>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</si>
  <si>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</si>
  <si>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</si>
  <si>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</si>
  <si>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</si>
  <si>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</si>
  <si>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</si>
  <si>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</si>
  <si>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</si>
  <si>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</si>
  <si>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</si>
  <si>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</si>
  <si>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</si>
  <si>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</si>
  <si>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</si>
  <si>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</si>
  <si>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</si>
  <si>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</si>
  <si>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</si>
  <si>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</si>
  <si>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</si>
  <si>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</si>
  <si>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</si>
  <si>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</si>
  <si>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</si>
  <si>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</si>
  <si>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</si>
  <si>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</si>
  <si>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</si>
  <si>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</si>
  <si>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</si>
  <si>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</si>
  <si>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</si>
  <si>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</si>
  <si>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</si>
  <si>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</si>
  <si>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</si>
  <si>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</si>
  <si>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</si>
  <si>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</si>
  <si>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</si>
  <si>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</si>
  <si>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</si>
  <si>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</si>
  <si>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</si>
  <si>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</si>
  <si>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</si>
  <si>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</si>
  <si>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</si>
  <si>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</si>
  <si>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</si>
  <si>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</si>
  <si>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</si>
  <si>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</si>
  <si>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</si>
  <si>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</si>
  <si>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</si>
  <si>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</si>
  <si>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</si>
  <si>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</si>
  <si>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</si>
  <si>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</si>
  <si>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</si>
  <si>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</si>
  <si>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</si>
  <si>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</si>
  <si>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</si>
  <si>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</si>
  <si>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</si>
  <si>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</si>
  <si>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</si>
  <si>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</si>
  <si>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</si>
  <si>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</si>
  <si>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</si>
  <si>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</si>
  <si>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</si>
  <si>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</si>
  <si>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</si>
  <si>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</si>
  <si>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</si>
  <si>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</si>
  <si>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</si>
  <si>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</si>
  <si>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</si>
  <si>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</si>
  <si>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</si>
  <si>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</si>
  <si>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</si>
  <si>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</si>
  <si>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</si>
  <si>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</si>
  <si>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</si>
  <si>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</si>
  <si>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</si>
  <si>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</si>
  <si>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</si>
  <si>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</si>
  <si>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</si>
  <si>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</si>
  <si>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</si>
  <si>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</si>
  <si>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</si>
  <si>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</si>
  <si>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</si>
  <si>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</si>
  <si>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</si>
  <si>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</si>
  <si>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</si>
  <si>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</si>
  <si>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</si>
  <si>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</si>
  <si>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</si>
  <si>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</si>
  <si>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</si>
  <si>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</si>
  <si>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</si>
  <si>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</si>
  <si>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</si>
  <si>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</si>
  <si>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</si>
  <si>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</si>
  <si>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</si>
  <si>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</si>
  <si>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</si>
  <si>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</si>
  <si>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</si>
  <si>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</si>
  <si>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</si>
  <si>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</si>
  <si>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</si>
  <si>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</si>
  <si>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</si>
  <si>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</si>
  <si>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</si>
  <si>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</si>
  <si>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</si>
  <si>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</si>
  <si>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</si>
  <si>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</si>
  <si>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</si>
  <si>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</si>
  <si>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</si>
  <si>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</si>
  <si>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</si>
  <si>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</si>
  <si>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</si>
  <si>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</si>
  <si>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</si>
  <si>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</si>
  <si>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</si>
  <si>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</si>
  <si>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</si>
  <si>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</si>
  <si>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</si>
  <si>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</si>
  <si>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</si>
  <si>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</si>
  <si>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</si>
  <si>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</si>
  <si>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</si>
  <si>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</si>
  <si>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</si>
  <si>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</si>
  <si>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</si>
  <si>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</si>
  <si>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</si>
  <si>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</si>
  <si>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</si>
  <si>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</si>
  <si>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</si>
  <si>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</si>
  <si>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</si>
  <si>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</si>
  <si>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</si>
  <si>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</si>
  <si>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</si>
  <si>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</si>
  <si>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</si>
  <si>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</si>
  <si>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</si>
  <si>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</si>
  <si>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</si>
  <si>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</si>
  <si>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</si>
  <si>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</si>
  <si>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</si>
  <si>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</si>
  <si>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</si>
  <si>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</si>
  <si>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</si>
  <si>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</si>
  <si>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</si>
  <si>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</si>
  <si>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</si>
  <si>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</si>
  <si>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</si>
  <si>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</si>
  <si>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</si>
  <si>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</si>
  <si>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</si>
  <si>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</si>
  <si>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</si>
  <si>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</si>
  <si>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</si>
  <si>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</si>
  <si>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</si>
  <si>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</si>
  <si>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</si>
  <si>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</si>
  <si>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</si>
  <si>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</si>
  <si>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</si>
  <si>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</si>
  <si>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</si>
  <si>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</si>
  <si>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</si>
  <si>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</si>
  <si>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</si>
  <si>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</si>
  <si>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</si>
  <si>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</si>
  <si>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</si>
  <si>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</si>
  <si>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</si>
  <si>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</si>
  <si>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</si>
  <si>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</si>
  <si>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</si>
  <si>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</si>
  <si>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</si>
  <si>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</si>
  <si>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</si>
  <si>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</si>
  <si>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</si>
  <si>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</si>
  <si>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</si>
  <si>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</si>
  <si>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</si>
  <si>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</si>
  <si>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</si>
  <si>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</si>
  <si>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</si>
  <si>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</si>
  <si>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</si>
  <si>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</si>
  <si>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</si>
  <si>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</si>
  <si>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</si>
  <si>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</si>
  <si>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</si>
  <si>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</si>
  <si>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</si>
  <si>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</si>
  <si>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</si>
  <si>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</si>
  <si>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</si>
  <si>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</si>
  <si>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</si>
  <si>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</si>
  <si>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</si>
  <si>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</si>
  <si>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</si>
  <si>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</si>
  <si>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</si>
  <si>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</si>
  <si>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</si>
  <si>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</si>
  <si>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</si>
  <si>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</si>
  <si>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</si>
  <si>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</si>
  <si>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</si>
  <si>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</si>
  <si>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</si>
  <si>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</si>
  <si>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</si>
  <si>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</si>
  <si>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</si>
  <si>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</si>
  <si>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</si>
  <si>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</si>
  <si>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</si>
  <si>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</si>
  <si>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</si>
  <si>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</si>
  <si>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</si>
  <si>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</si>
  <si>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</si>
  <si>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</si>
  <si>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</si>
  <si>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</si>
  <si>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</si>
  <si>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</si>
  <si>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</si>
  <si>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</si>
  <si>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</si>
  <si>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</si>
  <si>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</si>
  <si>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</si>
  <si>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</si>
  <si>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</si>
  <si>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</si>
  <si>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</si>
  <si>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</si>
  <si>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</si>
  <si>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</si>
  <si>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</si>
  <si>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</si>
  <si>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</si>
  <si>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</si>
  <si>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</si>
  <si>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</si>
  <si>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</si>
  <si>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</si>
  <si>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</si>
  <si>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</si>
  <si>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</si>
  <si>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</si>
  <si>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</si>
  <si>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</si>
  <si>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</si>
  <si>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</si>
  <si>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</si>
  <si>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</si>
  <si>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</si>
  <si>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</si>
  <si>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</si>
  <si>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</si>
  <si>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</si>
  <si>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</si>
  <si>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</si>
  <si>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</si>
  <si>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</si>
  <si>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</si>
  <si>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</si>
  <si>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</si>
  <si>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</si>
  <si>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</si>
  <si>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</si>
  <si>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</si>
  <si>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</si>
  <si>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</si>
  <si>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</si>
  <si>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</si>
  <si>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</si>
  <si>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</si>
  <si>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</si>
  <si>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</si>
  <si>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</si>
  <si>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</si>
  <si>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</si>
  <si>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</si>
  <si>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</si>
  <si>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</si>
  <si>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</si>
  <si>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</si>
  <si>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</si>
  <si>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</si>
  <si>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</si>
  <si>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</si>
  <si>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</si>
  <si>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</si>
  <si>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</si>
  <si>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</si>
  <si>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</si>
  <si>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</si>
  <si>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</si>
  <si>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</si>
  <si>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</si>
  <si>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</si>
  <si>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</si>
  <si>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</si>
  <si>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</si>
  <si>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</si>
  <si>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</si>
  <si>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</si>
  <si>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</si>
  <si>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</si>
  <si>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</si>
  <si>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</si>
  <si>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</si>
  <si>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</si>
  <si>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</si>
  <si>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</si>
  <si>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</si>
  <si>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</si>
  <si>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</si>
  <si>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</si>
  <si>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</si>
  <si>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</si>
  <si>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</si>
  <si>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</si>
  <si>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</si>
  <si>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</si>
  <si>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</si>
  <si>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</si>
  <si>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</si>
  <si>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</si>
  <si>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</si>
  <si>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</si>
  <si>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</si>
  <si>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</si>
  <si>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</si>
  <si>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</si>
  <si>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</si>
  <si>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</si>
  <si>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</si>
  <si>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</si>
  <si>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</si>
  <si>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</si>
  <si>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</si>
  <si>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</si>
  <si>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</si>
  <si>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</si>
  <si>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</si>
  <si>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</si>
  <si>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</si>
  <si>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</si>
  <si>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</si>
  <si>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</si>
  <si>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</si>
  <si>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</si>
  <si>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</si>
  <si>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</si>
  <si>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</si>
  <si>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</si>
  <si>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</si>
  <si>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</si>
  <si>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</si>
  <si>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</si>
  <si>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</si>
  <si>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</si>
  <si>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</si>
  <si>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</si>
  <si>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</si>
  <si>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</si>
  <si>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</si>
  <si>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</si>
  <si>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</si>
  <si>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</si>
  <si>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</si>
  <si>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</si>
  <si>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</si>
  <si>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</si>
  <si>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</si>
  <si>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</si>
  <si>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</si>
  <si>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</si>
  <si>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</si>
  <si>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</si>
  <si>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</si>
  <si>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</si>
  <si>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</si>
  <si>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</si>
  <si>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</si>
  <si>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</si>
  <si>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</si>
  <si>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</si>
  <si>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</si>
  <si>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</si>
  <si>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</si>
  <si>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</si>
  <si>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</si>
  <si>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</si>
  <si>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</si>
  <si>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</si>
  <si>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</si>
  <si>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</si>
  <si>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</si>
  <si>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</si>
  <si>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</si>
  <si>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</si>
  <si>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</si>
  <si>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</si>
  <si>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</si>
  <si>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</si>
  <si>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</si>
  <si>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</si>
  <si>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</si>
  <si>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</si>
  <si>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</si>
  <si>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</si>
  <si>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</si>
  <si>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</si>
  <si>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</si>
  <si>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</si>
  <si>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</si>
  <si>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</si>
  <si>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</si>
  <si>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</si>
  <si>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</si>
  <si>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</si>
  <si>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</si>
  <si>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</si>
  <si>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</si>
  <si>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</si>
  <si>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</si>
  <si>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</si>
  <si>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</si>
  <si>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</si>
  <si>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</si>
  <si>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</si>
  <si>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</si>
  <si>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</si>
  <si>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</si>
  <si>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</si>
  <si>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</si>
  <si>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</si>
  <si>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</si>
  <si>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</si>
  <si>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</si>
  <si>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</si>
  <si>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</si>
  <si>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</si>
  <si>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</si>
  <si>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</si>
  <si>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</si>
  <si>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</si>
  <si>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</si>
  <si>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</si>
  <si>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</si>
  <si>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</si>
  <si>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</si>
  <si>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</si>
  <si>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</si>
  <si>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</si>
  <si>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</si>
  <si>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</si>
  <si>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</si>
  <si>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</si>
  <si>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</si>
  <si>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</si>
  <si>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</si>
  <si>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</si>
  <si>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</si>
  <si>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</si>
  <si>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</si>
  <si>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</si>
  <si>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</si>
  <si>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</si>
  <si>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</si>
  <si>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</si>
  <si>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</si>
  <si>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</si>
  <si>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</si>
  <si>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</si>
  <si>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</si>
  <si>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</si>
  <si>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</si>
  <si>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</si>
  <si>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</si>
  <si>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</si>
  <si>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</si>
  <si>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</si>
  <si>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</si>
  <si>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</si>
  <si>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</si>
  <si>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</si>
  <si>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</si>
  <si>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</si>
  <si>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</si>
  <si>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</si>
  <si>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</si>
  <si>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</si>
  <si>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</si>
  <si>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</si>
  <si>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</si>
  <si>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</si>
  <si>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</si>
  <si>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</si>
  <si>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</si>
  <si>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</si>
  <si>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</si>
  <si>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</si>
  <si>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</si>
  <si>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</si>
  <si>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</si>
  <si>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</si>
  <si>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</si>
  <si>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</si>
  <si>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</si>
  <si>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</si>
  <si>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</si>
  <si>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</si>
  <si>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</si>
  <si>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</si>
  <si>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</si>
  <si>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</si>
  <si>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</si>
  <si>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</si>
  <si>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</si>
  <si>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</si>
  <si>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</si>
  <si>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</si>
  <si>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</si>
  <si>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</si>
  <si>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</si>
  <si>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</si>
  <si>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</si>
  <si>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</si>
  <si>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</si>
  <si>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</si>
  <si>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</si>
  <si>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</si>
  <si>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</si>
  <si>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</si>
  <si>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</si>
  <si>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</si>
  <si>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</si>
  <si>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</si>
  <si>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</si>
  <si>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</si>
  <si>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</si>
  <si>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</si>
  <si>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</si>
  <si>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</si>
  <si>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</si>
  <si>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</si>
  <si>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</si>
  <si>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</si>
  <si>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</si>
  <si>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</si>
  <si>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</si>
  <si>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</si>
  <si>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</si>
  <si>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</si>
  <si>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</si>
  <si>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</si>
  <si>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</si>
  <si>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</si>
  <si>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</si>
  <si>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</si>
  <si>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</si>
  <si>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</si>
  <si>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</si>
  <si>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</si>
  <si>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</si>
  <si>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</si>
  <si>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</si>
  <si>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</si>
  <si>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</si>
  <si>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</si>
  <si>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</si>
  <si>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</si>
  <si>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</si>
  <si>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</si>
  <si>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</si>
  <si>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</si>
  <si>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</si>
  <si>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</si>
  <si>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</si>
  <si>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</si>
  <si>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</si>
  <si>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</si>
  <si>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</si>
  <si>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</si>
  <si>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</si>
  <si>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</si>
  <si>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</si>
  <si>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</si>
  <si>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</si>
  <si>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</si>
  <si>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</si>
  <si>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</si>
  <si>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</si>
  <si>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</si>
  <si>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</si>
  <si>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</si>
  <si>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</si>
  <si>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</si>
  <si>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</si>
  <si>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</si>
  <si>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</si>
  <si>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</si>
  <si>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</si>
  <si>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</si>
  <si>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</si>
  <si>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</si>
  <si>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</si>
  <si>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</si>
  <si>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</si>
  <si>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</si>
  <si>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</si>
  <si>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</si>
  <si>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</si>
  <si>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</si>
  <si>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</si>
  <si>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</si>
  <si>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</si>
  <si>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</si>
  <si>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</si>
  <si>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</si>
  <si>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</si>
  <si>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</si>
  <si>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</si>
  <si>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</si>
  <si>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</si>
  <si>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</si>
  <si>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</si>
  <si>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</si>
  <si>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</si>
  <si>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</si>
  <si>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</si>
  <si>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</si>
  <si>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</si>
  <si>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</si>
  <si>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</si>
  <si>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</si>
  <si>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</si>
  <si>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</si>
  <si>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</si>
  <si>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</si>
  <si>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</si>
  <si>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</si>
  <si>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</si>
  <si>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</si>
  <si>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</si>
  <si>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</si>
  <si>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</si>
  <si>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</si>
  <si>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</si>
  <si>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</si>
  <si>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</si>
  <si>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</si>
  <si>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</si>
  <si>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</si>
  <si>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</si>
  <si>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</si>
  <si>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</si>
  <si>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</si>
  <si>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</si>
  <si>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</si>
  <si>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</si>
  <si>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</si>
  <si>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</si>
  <si>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</si>
  <si>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</si>
  <si>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</si>
  <si>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</si>
  <si>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</si>
  <si>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</si>
  <si>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</si>
  <si>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</si>
  <si>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</si>
  <si>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</si>
  <si>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</si>
  <si>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</si>
  <si>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</si>
  <si>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</si>
  <si>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</si>
  <si>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</si>
  <si>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</si>
  <si>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</si>
  <si>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</si>
  <si>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</si>
  <si>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</si>
  <si>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</si>
  <si>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</si>
  <si>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</si>
  <si>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</si>
  <si>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</si>
  <si>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</si>
  <si>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</si>
  <si>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</si>
  <si>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</si>
  <si>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</si>
  <si>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</si>
  <si>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</si>
  <si>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</si>
  <si>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</si>
  <si>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</si>
  <si>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</si>
  <si>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</si>
  <si>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</si>
  <si>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</si>
  <si>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</si>
  <si>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</si>
  <si>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</si>
  <si>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</si>
  <si>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</si>
  <si>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</si>
  <si>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</si>
  <si>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</si>
  <si>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</si>
  <si>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</si>
  <si>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</si>
  <si>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</si>
  <si>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</si>
  <si>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</si>
  <si>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</si>
  <si>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</si>
  <si>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</si>
  <si>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</si>
  <si>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</si>
  <si>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</si>
  <si>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</si>
  <si>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</si>
  <si>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</si>
  <si>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</si>
  <si>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</si>
  <si>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</si>
  <si>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</si>
  <si>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</si>
  <si>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</si>
  <si>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</si>
  <si>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</si>
  <si>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</si>
  <si>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</si>
  <si>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</si>
  <si>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</si>
  <si>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</si>
  <si>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</si>
  <si>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</si>
  <si>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</si>
  <si>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</si>
  <si>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</si>
  <si>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</si>
  <si>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</si>
  <si>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</si>
  <si>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</si>
  <si>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</si>
  <si>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</si>
  <si>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</si>
  <si>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</si>
  <si>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</si>
  <si>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</si>
  <si>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</si>
  <si>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</si>
  <si>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</si>
  <si>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</si>
  <si>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</si>
  <si>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</si>
  <si>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</si>
  <si>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</si>
  <si>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</si>
  <si>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</si>
  <si>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</si>
  <si>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</si>
  <si>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</si>
  <si>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</si>
  <si>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</si>
  <si>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</si>
  <si>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</si>
  <si>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</si>
  <si>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</si>
  <si>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</si>
  <si>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</si>
  <si>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</si>
  <si>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</si>
  <si>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</si>
  <si>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</si>
  <si>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</si>
  <si>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</si>
  <si>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</si>
  <si>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</si>
  <si>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</si>
  <si>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</si>
  <si>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</si>
  <si>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</si>
  <si>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</si>
  <si>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</si>
  <si>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</si>
  <si>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</si>
  <si>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</si>
  <si>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</si>
  <si>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</si>
  <si>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</si>
  <si>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</si>
  <si>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</si>
  <si>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</si>
  <si>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</si>
  <si>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</si>
  <si>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</si>
  <si>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</si>
  <si>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</si>
  <si>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</si>
  <si>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</si>
  <si>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</si>
  <si>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</si>
  <si>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</si>
  <si>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</si>
  <si>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</si>
  <si>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</si>
  <si>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</si>
  <si>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</si>
  <si>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</si>
  <si>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</si>
  <si>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</si>
  <si>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</si>
  <si>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</si>
  <si>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</si>
  <si>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</si>
  <si>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</si>
  <si>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</si>
  <si>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</si>
  <si>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</si>
  <si>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</si>
  <si>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</si>
  <si>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</si>
  <si>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</si>
  <si>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</si>
  <si>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</si>
  <si>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</si>
  <si>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</si>
  <si>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</si>
  <si>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</si>
  <si>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</si>
  <si>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</si>
  <si>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</si>
  <si>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</si>
  <si>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</si>
  <si>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</si>
  <si>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</si>
  <si>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</si>
  <si>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</si>
  <si>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</si>
  <si>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</si>
  <si>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</si>
  <si>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</si>
  <si>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</si>
  <si>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</si>
  <si>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</si>
  <si>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</si>
  <si>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</si>
  <si>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</si>
  <si>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</si>
  <si>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</si>
  <si>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</si>
  <si>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</si>
  <si>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</si>
  <si>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</si>
  <si>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</si>
  <si>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</si>
  <si>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</si>
  <si>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</si>
  <si>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</si>
  <si>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</si>
  <si>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</si>
  <si>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</si>
  <si>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</si>
  <si>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</si>
  <si>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</si>
  <si>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</si>
  <si>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</si>
  <si>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</si>
  <si>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</si>
  <si>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</si>
  <si>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</si>
  <si>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</si>
  <si>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</si>
  <si>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</si>
  <si>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</si>
  <si>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</si>
  <si>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</si>
  <si>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</si>
  <si>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</si>
  <si>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</si>
  <si>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</si>
  <si>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</si>
  <si>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</si>
  <si>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</si>
  <si>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</si>
  <si>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</si>
  <si>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</si>
  <si>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</si>
  <si>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</si>
  <si>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</si>
  <si>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</si>
  <si>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</si>
  <si>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</si>
  <si>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</si>
  <si>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</si>
  <si>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</si>
  <si>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</si>
  <si>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</si>
  <si>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</si>
  <si>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</si>
  <si>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</si>
  <si>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</si>
  <si>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</si>
  <si>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</si>
  <si>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</si>
  <si>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</si>
  <si>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</si>
  <si>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</si>
  <si>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</si>
  <si>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</si>
  <si>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</si>
  <si>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</si>
  <si>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</si>
  <si>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</si>
  <si>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</si>
  <si>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</si>
  <si>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</si>
  <si>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</si>
  <si>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</si>
  <si>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</si>
  <si>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</si>
  <si>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</si>
  <si>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</si>
  <si>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</si>
  <si>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</si>
  <si>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</si>
  <si>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</si>
  <si>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</si>
  <si>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</si>
  <si>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</si>
  <si>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</si>
  <si>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</si>
  <si>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</si>
  <si>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</si>
  <si>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</si>
  <si>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</si>
  <si>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</si>
  <si>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</si>
  <si>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</si>
  <si>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</si>
  <si>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</si>
  <si>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</si>
  <si>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</si>
  <si>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</si>
  <si>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</si>
  <si>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</si>
  <si>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</si>
  <si>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</si>
  <si>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</si>
  <si>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</si>
  <si>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</si>
  <si>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</si>
  <si>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</si>
  <si>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</si>
  <si>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</si>
  <si>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</si>
  <si>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</si>
  <si>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</si>
  <si>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</si>
  <si>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</si>
  <si>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</si>
  <si>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</si>
  <si>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</si>
  <si>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</si>
  <si>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</si>
  <si>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</si>
  <si>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</si>
  <si>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</si>
  <si>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</si>
  <si>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</si>
  <si>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</si>
  <si>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</si>
  <si>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</si>
  <si>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</si>
  <si>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</si>
  <si>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</si>
  <si>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</si>
  <si>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</si>
  <si>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</si>
  <si>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</si>
  <si>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</si>
  <si>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</si>
  <si>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</si>
  <si>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</si>
  <si>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</si>
  <si>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</si>
  <si>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</si>
  <si>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</si>
  <si>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</si>
  <si>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</si>
  <si>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</si>
  <si>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</si>
  <si>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</si>
  <si>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</si>
  <si>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</si>
  <si>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</si>
  <si>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</si>
  <si>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</si>
  <si>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</si>
  <si>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</si>
  <si>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</si>
  <si>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</si>
  <si>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</si>
  <si>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</si>
  <si>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</si>
  <si>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</si>
  <si>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</si>
  <si>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</si>
  <si>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</si>
  <si>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</si>
  <si>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</si>
  <si>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</si>
  <si>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</si>
  <si>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</si>
  <si>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</si>
  <si>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</si>
  <si>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</si>
  <si>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</si>
  <si>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</si>
  <si>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</si>
  <si>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</si>
  <si>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</si>
  <si>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</si>
  <si>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</si>
  <si>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</si>
  <si>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</si>
  <si>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</si>
  <si>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</si>
  <si>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</si>
  <si>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</si>
  <si>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</si>
  <si>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</si>
  <si>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</si>
  <si>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</si>
  <si>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</si>
  <si>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</si>
  <si>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</si>
  <si>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</si>
  <si>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</si>
  <si>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</si>
  <si>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</si>
  <si>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</si>
  <si>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</si>
  <si>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</si>
  <si>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</si>
  <si>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</si>
  <si>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</si>
  <si>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</si>
  <si>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</si>
  <si>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</si>
  <si>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</si>
  <si>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</si>
  <si>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</si>
  <si>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</si>
  <si>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</si>
  <si>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</si>
  <si>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</si>
  <si>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</si>
  <si>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</si>
  <si>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</si>
  <si>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</si>
  <si>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</si>
  <si>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</si>
  <si>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</si>
  <si>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</si>
  <si>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</si>
  <si>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</si>
  <si>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</si>
  <si>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</si>
  <si>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</si>
  <si>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</si>
  <si>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</si>
  <si>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</si>
  <si>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</si>
  <si>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</si>
  <si>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</si>
  <si>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</si>
  <si>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</si>
  <si>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</si>
  <si>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</si>
  <si>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</si>
  <si>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</si>
  <si>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</si>
  <si>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</si>
  <si>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</si>
  <si>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</si>
  <si>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</si>
  <si>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</si>
  <si>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</si>
  <si>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</si>
  <si>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</si>
  <si>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</si>
  <si>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</si>
  <si>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</si>
  <si>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</si>
  <si>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</si>
  <si>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</si>
  <si>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</si>
  <si>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</si>
  <si>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</si>
  <si>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</si>
  <si>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</si>
  <si>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</si>
  <si>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</si>
  <si>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</si>
  <si>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</si>
  <si>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</si>
  <si>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</si>
  <si>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</si>
  <si>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</si>
  <si>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</si>
  <si>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</si>
  <si>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</si>
  <si>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</si>
  <si>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</si>
  <si>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</si>
  <si>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</si>
  <si>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</si>
  <si>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</si>
  <si>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</si>
  <si>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</si>
  <si>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</si>
  <si>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</si>
  <si>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</si>
  <si>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</si>
  <si>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</si>
  <si>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</si>
  <si>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</si>
  <si>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</si>
  <si>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</si>
  <si>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</si>
  <si>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</si>
  <si>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</si>
  <si>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</si>
  <si>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</si>
  <si>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</si>
  <si>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</si>
  <si>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</si>
  <si>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</si>
  <si>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</si>
  <si>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</si>
  <si>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</si>
  <si>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</si>
  <si>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</si>
  <si>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</si>
  <si>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</si>
  <si>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</si>
  <si>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</si>
  <si>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</si>
  <si>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</si>
  <si>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</si>
  <si>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</si>
  <si>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</si>
  <si>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</si>
  <si>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</si>
  <si>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</si>
  <si>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</si>
  <si>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</si>
  <si>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</si>
  <si>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</si>
  <si>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</si>
  <si>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</si>
  <si>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</si>
  <si>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</si>
  <si>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</si>
  <si>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</si>
  <si>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</si>
  <si>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</si>
  <si>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</si>
  <si>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</si>
  <si>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</si>
  <si>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</si>
  <si>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</si>
  <si>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</si>
  <si>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</si>
  <si>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</si>
  <si>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</si>
  <si>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</si>
  <si>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</si>
  <si>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</si>
  <si>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</si>
  <si>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</si>
  <si>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</si>
  <si>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</si>
  <si>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</si>
  <si>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</si>
  <si>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</si>
  <si>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</si>
  <si>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</si>
  <si>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</si>
  <si>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</si>
  <si>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</si>
  <si>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</si>
  <si>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</si>
  <si>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</si>
  <si>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</si>
  <si>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</si>
  <si>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</si>
  <si>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</si>
  <si>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</si>
  <si>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</si>
  <si>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</si>
  <si>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</si>
  <si>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</si>
  <si>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</si>
  <si>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</si>
  <si>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</si>
  <si>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</si>
  <si>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</si>
  <si>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</si>
  <si>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</si>
  <si>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</si>
  <si>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</si>
  <si>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</si>
  <si>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</si>
  <si>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</si>
  <si>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</si>
  <si>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</si>
  <si>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</si>
  <si>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</si>
  <si>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</si>
  <si>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</si>
  <si>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</si>
  <si>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</si>
  <si>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</si>
  <si>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</si>
  <si>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</si>
  <si>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</si>
  <si>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</si>
  <si>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</si>
  <si>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</si>
  <si>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</si>
  <si>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</si>
  <si>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</si>
  <si>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</si>
  <si>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</si>
  <si>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</si>
  <si>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</si>
  <si>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</si>
  <si>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</si>
  <si>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</si>
  <si>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</si>
  <si>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</si>
  <si>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</si>
  <si>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</si>
  <si>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</si>
  <si>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</si>
  <si>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</si>
  <si>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</si>
  <si>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</si>
  <si>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</si>
  <si>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</si>
  <si>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</si>
  <si>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</si>
  <si>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</si>
  <si>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</si>
  <si>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</si>
  <si>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</si>
  <si>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</si>
  <si>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</si>
  <si>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</si>
  <si>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</si>
  <si>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</si>
  <si>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</si>
  <si>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</si>
  <si>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</si>
  <si>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</si>
  <si>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</si>
  <si>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</si>
  <si>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</si>
  <si>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</si>
  <si>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</si>
  <si>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</si>
  <si>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</si>
  <si>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</si>
  <si>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</si>
  <si>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</si>
  <si>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</si>
  <si>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</si>
  <si>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</si>
  <si>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</si>
  <si>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</si>
  <si>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</si>
  <si>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</si>
  <si>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</si>
  <si>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</si>
  <si>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</si>
  <si>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</si>
  <si>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</si>
  <si>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</si>
  <si>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</si>
  <si>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</si>
  <si>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</si>
  <si>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</si>
  <si>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</si>
  <si>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</si>
  <si>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</si>
  <si>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</si>
  <si>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</si>
  <si>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</si>
  <si>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</si>
  <si>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</si>
  <si>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</si>
  <si>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</si>
  <si>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</si>
  <si>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</si>
  <si>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</si>
  <si>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</si>
  <si>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</si>
  <si>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</si>
  <si>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</si>
  <si>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</si>
  <si>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</si>
  <si>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</si>
  <si>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</si>
  <si>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</si>
  <si>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</si>
  <si>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</si>
  <si>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</si>
  <si>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</si>
  <si>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</si>
  <si>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</si>
  <si>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</si>
  <si>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</si>
  <si>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</si>
  <si>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</si>
  <si>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</si>
  <si>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</si>
  <si>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</si>
  <si>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</si>
  <si>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</si>
  <si>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</si>
  <si>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</si>
  <si>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</si>
  <si>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</si>
  <si>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</si>
  <si>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</si>
  <si>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</si>
  <si>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</si>
  <si>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</si>
  <si>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</si>
  <si>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</si>
  <si>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</si>
  <si>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</si>
  <si>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</si>
  <si>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</si>
  <si>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</si>
  <si>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</si>
  <si>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</si>
  <si>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</si>
  <si>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</si>
  <si>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</si>
  <si>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</si>
  <si>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</si>
  <si>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</si>
  <si>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</si>
  <si>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</si>
  <si>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</si>
  <si>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</si>
  <si>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</si>
  <si>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</si>
  <si>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</si>
  <si>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</si>
  <si>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</si>
  <si>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</si>
  <si>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</si>
  <si>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</si>
  <si>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</si>
  <si>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</si>
  <si>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</si>
  <si>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</si>
  <si>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</si>
  <si>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</si>
  <si>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</si>
  <si>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</si>
  <si>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</si>
  <si>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</si>
  <si>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</si>
  <si>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</si>
  <si>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</si>
  <si>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</si>
  <si>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</si>
  <si>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</si>
  <si>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</si>
  <si>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</si>
  <si>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</si>
  <si>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</si>
  <si>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</si>
  <si>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</si>
  <si>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</si>
  <si>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</si>
  <si>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</si>
  <si>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</si>
  <si>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</si>
  <si>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</si>
  <si>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</si>
  <si>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</si>
  <si>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</si>
  <si>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</si>
  <si>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</si>
  <si>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</si>
  <si>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</si>
  <si>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</si>
  <si>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</si>
  <si>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</si>
  <si>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</si>
  <si>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</si>
  <si>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</si>
  <si>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</si>
  <si>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</si>
  <si>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</si>
  <si>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</si>
  <si>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</si>
  <si>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</si>
  <si>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</si>
  <si>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</si>
  <si>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</si>
  <si>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</si>
  <si>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</si>
  <si>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</si>
  <si>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</si>
  <si>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</si>
  <si>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</si>
  <si>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</si>
  <si>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</si>
  <si>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</si>
  <si>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</si>
  <si>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</si>
  <si>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</si>
  <si>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</si>
  <si>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</si>
  <si>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</si>
  <si>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</si>
  <si>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</si>
  <si>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</si>
  <si>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</si>
  <si>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</si>
  <si>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</si>
  <si>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</si>
  <si>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</si>
  <si>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</si>
  <si>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</si>
  <si>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</si>
  <si>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</si>
  <si>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</si>
  <si>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</si>
  <si>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</si>
  <si>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</si>
  <si>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</si>
  <si>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</si>
  <si>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</si>
  <si>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</si>
  <si>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</si>
  <si>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</si>
  <si>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</si>
  <si>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</si>
  <si>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</si>
  <si>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</si>
  <si>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</si>
  <si>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</si>
  <si>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</si>
  <si>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</si>
  <si>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</si>
  <si>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</si>
  <si>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</si>
  <si>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</si>
  <si>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</si>
  <si>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</si>
  <si>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</si>
  <si>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</si>
  <si>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</si>
  <si>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</si>
  <si>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</si>
  <si>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</si>
  <si>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</si>
  <si>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</si>
  <si>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</si>
  <si>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</si>
  <si>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</si>
  <si>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</si>
  <si>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</si>
  <si>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</si>
  <si>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</si>
  <si>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</si>
  <si>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</si>
  <si>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</si>
  <si>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</si>
  <si>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</si>
  <si>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</si>
  <si>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</si>
  <si>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</si>
  <si>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</si>
  <si>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</si>
  <si>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</si>
  <si>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</si>
  <si>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</si>
  <si>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</si>
  <si>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</si>
  <si>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</si>
  <si>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</si>
  <si>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</si>
  <si>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</si>
  <si>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</si>
  <si>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</si>
  <si>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</si>
  <si>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</si>
  <si>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</si>
  <si>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</si>
  <si>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</si>
  <si>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</si>
  <si>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</si>
  <si>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</si>
  <si>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</si>
  <si>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</si>
  <si>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</si>
  <si>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</si>
  <si>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</si>
  <si>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</si>
  <si>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</si>
  <si>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</si>
  <si>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</si>
  <si>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</si>
  <si>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</si>
  <si>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</si>
  <si>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</si>
  <si>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</si>
  <si>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</si>
  <si>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</si>
  <si>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</si>
  <si>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</si>
  <si>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</si>
  <si>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</si>
  <si>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</si>
  <si>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</si>
  <si>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</si>
  <si>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</si>
  <si>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</si>
  <si>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</si>
  <si>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</si>
  <si>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</si>
  <si>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</si>
  <si>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</si>
  <si>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</si>
  <si>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</si>
  <si>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</si>
  <si>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</si>
  <si>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</si>
  <si>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</si>
  <si>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</si>
  <si>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</si>
  <si>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</si>
  <si>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</si>
  <si>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</si>
  <si>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</si>
  <si>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</si>
  <si>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</si>
  <si>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</si>
  <si>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</si>
  <si>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</si>
  <si>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</si>
  <si>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</si>
  <si>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</si>
  <si>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</si>
  <si>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</si>
  <si>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</si>
  <si>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</si>
  <si>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</si>
  <si>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</si>
  <si>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</si>
  <si>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</si>
  <si>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</si>
  <si>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</si>
  <si>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</si>
  <si>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</si>
  <si>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</si>
  <si>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</si>
  <si>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</si>
  <si>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</si>
  <si>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</si>
  <si>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</si>
  <si>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</si>
  <si>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</si>
  <si>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</si>
  <si>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</si>
  <si>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</si>
  <si>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</si>
  <si>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</si>
  <si>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</si>
  <si>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</si>
  <si>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</si>
  <si>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</si>
  <si>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</si>
  <si>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</si>
  <si>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</si>
  <si>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</si>
  <si>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</si>
  <si>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</si>
  <si>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</si>
  <si>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</si>
  <si>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</si>
  <si>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</si>
  <si>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</si>
  <si>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</si>
  <si>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</si>
  <si>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</si>
  <si>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</si>
  <si>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</si>
  <si>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</si>
  <si>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</si>
  <si>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</si>
  <si>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</si>
  <si>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</si>
  <si>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</si>
  <si>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</si>
  <si>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</si>
  <si>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</si>
  <si>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</si>
  <si>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</si>
  <si>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</si>
  <si>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</si>
  <si>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</si>
  <si>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</si>
  <si>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</si>
  <si>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</si>
  <si>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</si>
  <si>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</si>
  <si>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</si>
  <si>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</si>
  <si>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</si>
  <si>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</si>
  <si>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</si>
  <si>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</si>
  <si>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</si>
  <si>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</si>
  <si>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</si>
  <si>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</si>
  <si>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</si>
  <si>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</si>
  <si>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</si>
  <si>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</si>
  <si>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</si>
  <si>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</si>
  <si>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</si>
  <si>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</si>
  <si>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</si>
  <si>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</si>
  <si>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</si>
  <si>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</si>
  <si>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</si>
  <si>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</si>
  <si>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</si>
  <si>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</si>
  <si>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</si>
  <si>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</si>
  <si>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</si>
  <si>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</si>
  <si>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</si>
  <si>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</si>
  <si>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</si>
  <si>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</si>
  <si>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</si>
  <si>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</si>
  <si>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</si>
  <si>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</si>
  <si>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</si>
  <si>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</si>
  <si>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</si>
  <si>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</si>
  <si>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</si>
  <si>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</si>
  <si>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</si>
  <si>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</si>
  <si>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</si>
  <si>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</si>
  <si>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</si>
  <si>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</si>
  <si>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</si>
  <si>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</si>
  <si>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</si>
  <si>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</si>
  <si>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</si>
  <si>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</si>
  <si>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</si>
  <si>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</si>
  <si>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</si>
  <si>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</si>
  <si>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</si>
  <si>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</si>
  <si>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</si>
  <si>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</si>
  <si>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</si>
  <si>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</si>
  <si>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</si>
  <si>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</si>
  <si>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</si>
  <si>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</si>
  <si>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</si>
  <si>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</si>
  <si>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</si>
  <si>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</si>
  <si>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</si>
  <si>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</si>
  <si>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</si>
  <si>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</si>
  <si>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</si>
  <si>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</si>
  <si>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</si>
  <si>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</si>
  <si>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</si>
  <si>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</si>
  <si>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</si>
  <si>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</si>
  <si>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</si>
  <si>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</si>
  <si>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</si>
  <si>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</si>
  <si>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</si>
  <si>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</si>
  <si>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</si>
  <si>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</si>
  <si>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</si>
  <si>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</si>
  <si>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</si>
  <si>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</si>
  <si>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</si>
  <si>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</si>
  <si>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</si>
  <si>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</si>
  <si>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</si>
  <si>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</si>
  <si>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</si>
  <si>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</si>
  <si>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</si>
  <si>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</si>
  <si>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</si>
  <si>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</si>
  <si>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</si>
  <si>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</si>
  <si>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</si>
  <si>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</si>
  <si>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</si>
  <si>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</si>
  <si>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</si>
  <si>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</si>
  <si>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</si>
  <si>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</si>
  <si>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</si>
  <si>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</si>
  <si>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</si>
  <si>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</si>
  <si>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</si>
  <si>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</si>
  <si>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</si>
  <si>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</si>
  <si>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</si>
  <si>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</si>
  <si>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</si>
  <si>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</si>
  <si>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</si>
  <si>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</si>
  <si>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</si>
  <si>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</si>
  <si>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</si>
  <si>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</si>
  <si>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</si>
  <si>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</si>
  <si>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</si>
  <si>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</si>
  <si>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</si>
  <si>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</si>
  <si>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</si>
  <si>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</si>
  <si>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</si>
  <si>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</si>
  <si>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</si>
  <si>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</si>
  <si>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</si>
  <si>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</si>
  <si>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</si>
  <si>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</si>
  <si>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</si>
  <si>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</si>
  <si>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</si>
  <si>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</si>
  <si>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</si>
  <si>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</si>
  <si>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</si>
  <si>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</si>
  <si>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</si>
  <si>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</si>
  <si>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</si>
  <si>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</si>
  <si>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</si>
  <si>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</si>
  <si>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</si>
  <si>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</si>
  <si>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</si>
  <si>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</si>
  <si>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</si>
  <si>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</si>
  <si>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</si>
  <si>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</si>
  <si>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</si>
  <si>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</si>
  <si>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</si>
  <si>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</si>
  <si>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</si>
  <si>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</si>
  <si>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</si>
  <si>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</si>
  <si>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</si>
  <si>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</si>
  <si>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</si>
  <si>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</si>
  <si>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</si>
  <si>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</si>
  <si>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</si>
  <si>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</si>
  <si>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</si>
  <si>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</si>
  <si>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</si>
  <si>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</si>
  <si>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</si>
  <si>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</si>
  <si>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</si>
  <si>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</si>
  <si>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</si>
  <si>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</si>
  <si>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</si>
  <si>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</si>
  <si>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</si>
  <si>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</si>
  <si>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</si>
  <si>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</si>
  <si>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</si>
  <si>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</si>
  <si>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</si>
  <si>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</si>
  <si>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</si>
  <si>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</si>
  <si>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</si>
  <si>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</si>
  <si>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</si>
  <si>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</si>
  <si>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</si>
  <si>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</si>
  <si>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</si>
  <si>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</si>
  <si>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</si>
  <si>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</si>
  <si>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</si>
  <si>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</si>
  <si>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</si>
  <si>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</si>
  <si>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</si>
  <si>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</si>
  <si>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</si>
  <si>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</si>
  <si>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</si>
  <si>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</si>
  <si>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</si>
  <si>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</si>
  <si>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</si>
  <si>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</si>
  <si>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</si>
  <si>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</si>
  <si>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</si>
  <si>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</si>
  <si>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</si>
  <si>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</si>
  <si>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</si>
  <si>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</si>
  <si>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</si>
  <si>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</si>
  <si>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</si>
  <si>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</si>
  <si>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</si>
  <si>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</si>
  <si>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</si>
  <si>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</si>
  <si>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</si>
  <si>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</si>
  <si>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</si>
  <si>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</si>
  <si>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</si>
  <si>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</si>
  <si>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</si>
  <si>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</si>
  <si>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</si>
  <si>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</si>
  <si>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</si>
  <si>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</si>
  <si>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</si>
  <si>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</si>
  <si>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</si>
  <si>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</si>
  <si>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</si>
  <si>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</si>
  <si>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</si>
  <si>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</si>
  <si>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</si>
  <si>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</si>
  <si>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</si>
  <si>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</si>
  <si>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</si>
  <si>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</si>
  <si>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</si>
  <si>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</si>
  <si>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</si>
  <si>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</si>
  <si>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</si>
  <si>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</si>
  <si>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</si>
  <si>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</si>
  <si>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</si>
  <si>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</si>
  <si>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</si>
  <si>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</si>
  <si>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</si>
  <si>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</si>
  <si>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</si>
  <si>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</si>
  <si>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</si>
  <si>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</si>
  <si>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</si>
  <si>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</si>
  <si>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</si>
  <si>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</si>
  <si>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</si>
  <si>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</si>
  <si>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</si>
  <si>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</si>
  <si>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</si>
  <si>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</si>
  <si>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</si>
  <si>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</si>
  <si>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</si>
  <si>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</si>
  <si>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</si>
  <si>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</si>
  <si>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</si>
  <si>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</si>
  <si>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</si>
  <si>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</si>
  <si>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</si>
  <si>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</si>
  <si>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</si>
  <si>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</si>
  <si>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</si>
  <si>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</si>
  <si>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</si>
  <si>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</si>
  <si>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</si>
  <si>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</si>
  <si>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</si>
  <si>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</si>
  <si>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</si>
  <si>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</si>
  <si>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</si>
  <si>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</si>
  <si>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</si>
  <si>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</si>
  <si>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</si>
  <si>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</si>
  <si>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</si>
  <si>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</si>
  <si>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</si>
  <si>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</si>
  <si>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</si>
  <si>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</si>
  <si>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</si>
  <si>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</si>
  <si>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</si>
  <si>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</si>
  <si>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</si>
  <si>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</si>
  <si>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</si>
  <si>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</si>
  <si>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</si>
  <si>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</si>
  <si>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</si>
  <si>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</si>
  <si>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</si>
  <si>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</si>
  <si>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</si>
  <si>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</si>
  <si>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</si>
  <si>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</si>
  <si>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</si>
  <si>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</si>
  <si>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</si>
  <si>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</si>
  <si>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</si>
  <si>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</si>
  <si>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</si>
  <si>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</si>
  <si>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</si>
  <si>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</si>
  <si>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</si>
  <si>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</si>
  <si>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</si>
  <si>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</si>
  <si>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</si>
  <si>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</si>
  <si>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</si>
  <si>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</si>
  <si>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</si>
  <si>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</si>
  <si>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</si>
  <si>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</si>
  <si>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</si>
  <si>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</si>
  <si>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</si>
  <si>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</si>
  <si>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</si>
  <si>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</si>
  <si>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</si>
  <si>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</si>
  <si>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</si>
  <si>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</si>
  <si>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</si>
  <si>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</si>
  <si>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</si>
  <si>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</si>
  <si>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</si>
  <si>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</si>
  <si>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</si>
  <si>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</si>
  <si>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</si>
  <si>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</si>
  <si>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</si>
  <si>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</si>
  <si>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</si>
  <si>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</si>
  <si>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</si>
  <si>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</si>
  <si>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</si>
  <si>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</si>
  <si>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</si>
  <si>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</si>
  <si>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</si>
  <si>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</si>
  <si>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</si>
  <si>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</si>
  <si>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</si>
  <si>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</si>
  <si>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</si>
  <si>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</si>
  <si>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</si>
  <si>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</si>
  <si>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</si>
  <si>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</si>
  <si>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</si>
  <si>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</si>
  <si>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</si>
  <si>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</si>
  <si>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</si>
  <si>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</si>
  <si>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</si>
  <si>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</si>
  <si>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</si>
  <si>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</si>
  <si>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</si>
  <si>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</si>
  <si>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</si>
  <si>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</si>
  <si>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</si>
  <si>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</si>
  <si>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</si>
  <si>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</si>
  <si>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</si>
  <si>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</si>
  <si>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</si>
  <si>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</si>
  <si>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</si>
  <si>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</si>
  <si>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</si>
  <si>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</si>
  <si>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</si>
  <si>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</si>
  <si>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</si>
  <si>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</si>
  <si>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</si>
  <si>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</si>
  <si>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</si>
  <si>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</si>
  <si>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</si>
  <si>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</si>
  <si>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</si>
  <si>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</si>
  <si>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</si>
  <si>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</si>
  <si>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</si>
  <si>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</si>
  <si>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</si>
  <si>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</si>
  <si>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</si>
  <si>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</si>
  <si>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</si>
  <si>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</si>
  <si>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</si>
  <si>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</si>
  <si>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</si>
  <si>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</si>
  <si>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</si>
  <si>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</si>
  <si>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</si>
  <si>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</si>
  <si>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</si>
  <si>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</si>
  <si>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</si>
  <si>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</si>
  <si>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</si>
  <si>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</si>
  <si>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</si>
  <si>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</si>
  <si>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</si>
  <si>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</si>
  <si>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</si>
  <si>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</si>
  <si>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</si>
  <si>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</si>
  <si>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</si>
  <si>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</si>
  <si>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</si>
  <si>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</si>
  <si>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</si>
  <si>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</si>
  <si>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</si>
  <si>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</si>
  <si>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</si>
  <si>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</si>
  <si>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</si>
  <si>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</si>
  <si>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</si>
  <si>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</si>
  <si>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</si>
  <si>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</si>
  <si>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</si>
  <si>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</si>
  <si>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</si>
  <si>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</si>
  <si>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</si>
  <si>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</si>
  <si>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</si>
  <si>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</si>
  <si>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</si>
  <si>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</si>
  <si>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</si>
  <si>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</si>
  <si>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</si>
  <si>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</si>
  <si>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</si>
  <si>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</si>
  <si>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</si>
  <si>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</si>
  <si>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</si>
  <si>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</si>
  <si>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</si>
  <si>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</si>
  <si>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</si>
  <si>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</si>
  <si>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</si>
  <si>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</si>
  <si>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</si>
  <si>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</si>
  <si>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</si>
  <si>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</si>
  <si>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</si>
  <si>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</si>
  <si>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</si>
  <si>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</si>
  <si>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</si>
  <si>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</si>
  <si>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</si>
  <si>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</si>
  <si>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</si>
  <si>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</si>
  <si>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</si>
  <si>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</si>
  <si>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</si>
  <si>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</si>
  <si>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</si>
  <si>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</si>
  <si>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</si>
  <si>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</si>
  <si>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</si>
  <si>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</si>
  <si>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</si>
  <si>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</si>
  <si>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</si>
  <si>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</si>
  <si>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</si>
  <si>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</si>
  <si>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</si>
  <si>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</si>
  <si>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</si>
  <si>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</si>
  <si>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</si>
  <si>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</si>
  <si>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</si>
  <si>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</si>
  <si>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</si>
  <si>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</si>
  <si>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</si>
  <si>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</si>
  <si>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</si>
  <si>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</si>
  <si>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</si>
  <si>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</si>
  <si>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</si>
  <si>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</si>
  <si>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</si>
  <si>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</si>
  <si>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</si>
  <si>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</si>
  <si>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</si>
  <si>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</si>
  <si>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</si>
  <si>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</si>
  <si>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</si>
  <si>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</si>
  <si>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</si>
  <si>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</si>
  <si>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</si>
  <si>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</si>
  <si>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</si>
  <si>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</si>
  <si>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</si>
  <si>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</si>
  <si>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</si>
  <si>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</si>
  <si>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</si>
  <si>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</si>
  <si>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</si>
  <si>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</si>
  <si>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</si>
  <si>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</si>
  <si>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</si>
  <si>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</si>
  <si>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</si>
  <si>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</si>
  <si>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</si>
  <si>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</si>
  <si>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</si>
  <si>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</si>
  <si>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</si>
  <si>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</si>
  <si>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</si>
  <si>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</si>
  <si>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</si>
  <si>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</si>
  <si>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</si>
  <si>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</si>
  <si>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</si>
  <si>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</si>
  <si>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</si>
  <si>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</si>
  <si>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</si>
  <si>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</si>
  <si>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</si>
  <si>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</si>
  <si>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</si>
  <si>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</si>
  <si>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</si>
  <si>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</si>
  <si>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</si>
  <si>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</si>
  <si>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</si>
  <si>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</si>
  <si>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</si>
  <si>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</si>
  <si>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</si>
  <si>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</si>
  <si>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</si>
  <si>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</si>
  <si>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</si>
  <si>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</si>
  <si>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</si>
  <si>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</si>
  <si>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</si>
  <si>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</si>
  <si>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</si>
  <si>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</si>
  <si>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</si>
  <si>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</si>
  <si>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</si>
  <si>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</si>
  <si>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</si>
  <si>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</si>
  <si>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</si>
  <si>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</si>
  <si>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</si>
  <si>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</si>
  <si>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</si>
  <si>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</si>
  <si>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</si>
  <si>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</si>
  <si>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</si>
  <si>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</si>
  <si>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</si>
  <si>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</si>
  <si>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</si>
  <si>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</si>
  <si>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</si>
  <si>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</si>
  <si>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</si>
  <si>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</si>
  <si>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</si>
  <si>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</si>
  <si>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</si>
  <si>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</si>
  <si>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</si>
  <si>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</si>
  <si>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</si>
  <si>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</si>
  <si>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</si>
  <si>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</si>
  <si>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</si>
  <si>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</si>
  <si>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</si>
  <si>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</si>
  <si>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</si>
  <si>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</si>
  <si>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</si>
  <si>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</si>
  <si>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</si>
  <si>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</si>
  <si>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</si>
  <si>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</si>
  <si>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</si>
  <si>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</si>
  <si>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</si>
  <si>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</si>
  <si>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</si>
  <si>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</si>
  <si>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</si>
  <si>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</si>
  <si>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</si>
  <si>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</si>
  <si>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</si>
  <si>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</si>
  <si>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</si>
  <si>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</si>
  <si>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</si>
  <si>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</si>
  <si>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</si>
  <si>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</si>
  <si>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</si>
  <si>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</si>
  <si>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</si>
  <si>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</si>
  <si>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</si>
  <si>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</si>
  <si>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</si>
  <si>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</si>
  <si>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</si>
  <si>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</si>
  <si>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</si>
  <si>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</si>
  <si>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</si>
  <si>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</si>
  <si>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</si>
  <si>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</si>
  <si>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</si>
  <si>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</si>
  <si>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</si>
  <si>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</si>
  <si>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</si>
  <si>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</si>
  <si>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</si>
  <si>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</si>
  <si>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</si>
  <si>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</si>
  <si>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</si>
  <si>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</si>
  <si>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</si>
  <si>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</si>
  <si>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</si>
  <si>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</si>
  <si>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</si>
  <si>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</si>
  <si>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</si>
  <si>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</si>
  <si>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</si>
  <si>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</si>
  <si>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</si>
  <si>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</si>
  <si>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</si>
  <si>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</si>
  <si>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</si>
  <si>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</si>
  <si>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</si>
  <si>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</si>
  <si>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</si>
  <si>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</si>
  <si>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</si>
  <si>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</si>
  <si>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</si>
  <si>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</si>
  <si>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</si>
  <si>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</si>
  <si>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</si>
  <si>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</si>
  <si>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</si>
  <si>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</si>
  <si>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</si>
  <si>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</si>
  <si>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</si>
  <si>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</si>
  <si>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</si>
  <si>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</si>
  <si>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</si>
  <si>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</si>
  <si>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</si>
  <si>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</si>
  <si>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</si>
  <si>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</si>
  <si>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</si>
  <si>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</si>
  <si>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</si>
  <si>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</si>
  <si>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</si>
  <si>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</si>
  <si>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</si>
  <si>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</si>
  <si>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</si>
  <si>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</si>
  <si>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</si>
  <si>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</si>
  <si>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</si>
  <si>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</si>
  <si>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</si>
  <si>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</si>
  <si>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</si>
  <si>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</si>
  <si>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</si>
  <si>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</si>
  <si>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</si>
  <si>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</si>
  <si>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</si>
  <si>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</si>
  <si>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</si>
  <si>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</si>
  <si>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</si>
  <si>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</si>
  <si>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</si>
  <si>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</si>
  <si>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</si>
  <si>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</si>
  <si>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</si>
  <si>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</si>
  <si>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</si>
  <si>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</si>
  <si>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</si>
  <si>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</si>
  <si>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</si>
  <si>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</si>
  <si>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</si>
  <si>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</si>
  <si>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</si>
  <si>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</si>
  <si>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</si>
  <si>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</si>
  <si>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</si>
  <si>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</si>
  <si>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</si>
  <si>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</si>
  <si>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</si>
  <si>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</si>
  <si>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</si>
  <si>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</si>
  <si>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</si>
  <si>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</si>
  <si>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</si>
  <si>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</si>
  <si>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</si>
  <si>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</si>
  <si>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</si>
  <si>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</si>
  <si>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</si>
  <si>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</si>
  <si>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</si>
  <si>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</si>
  <si>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</si>
  <si>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</si>
  <si>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</si>
  <si>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</si>
  <si>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</si>
  <si>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</si>
  <si>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</si>
  <si>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</si>
  <si>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</si>
  <si>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</si>
  <si>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</si>
  <si>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</si>
  <si>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</si>
  <si>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</si>
  <si>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</si>
  <si>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</si>
  <si>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</si>
  <si>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</si>
  <si>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</si>
  <si>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</si>
  <si>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</si>
  <si>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</si>
  <si>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</si>
  <si>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</si>
  <si>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</si>
  <si>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</si>
  <si>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</si>
  <si>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</si>
  <si>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</si>
  <si>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</si>
  <si>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</si>
  <si>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</si>
  <si>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</si>
  <si>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</si>
  <si>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</si>
  <si>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</si>
  <si>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</si>
  <si>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</si>
  <si>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</si>
  <si>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</si>
  <si>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</si>
  <si>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</si>
  <si>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</si>
  <si>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</si>
  <si>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</si>
  <si>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</si>
  <si>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</si>
  <si>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</si>
  <si>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</si>
  <si>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</si>
  <si>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</si>
  <si>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</si>
  <si>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</si>
  <si>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</si>
  <si>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</si>
  <si>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</si>
  <si>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</si>
  <si>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</si>
  <si>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</si>
  <si>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</si>
  <si>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</si>
  <si>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</si>
  <si>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</si>
  <si>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</si>
  <si>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</si>
  <si>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</si>
  <si>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</si>
  <si>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</si>
  <si>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</si>
  <si>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</si>
  <si>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</si>
  <si>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</si>
  <si>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</si>
  <si>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</si>
  <si>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</si>
  <si>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</si>
  <si>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</si>
  <si>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</si>
  <si>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</si>
  <si>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</si>
  <si>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</si>
  <si>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</si>
  <si>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</si>
  <si>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</si>
  <si>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</si>
  <si>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</si>
  <si>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</si>
  <si>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</si>
  <si>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</si>
  <si>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</si>
  <si>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</si>
  <si>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</si>
  <si>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</si>
  <si>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</si>
  <si>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</si>
  <si>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</si>
  <si>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</si>
  <si>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</si>
  <si>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</si>
  <si>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</si>
  <si>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</si>
  <si>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</si>
  <si>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</si>
  <si>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</si>
  <si>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</si>
  <si>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</si>
  <si>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</si>
  <si>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</si>
  <si>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</si>
  <si>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</si>
  <si>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</si>
  <si>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</si>
  <si>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</si>
  <si>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</si>
  <si>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</si>
  <si>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</si>
  <si>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</si>
  <si>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</si>
  <si>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</si>
  <si>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</si>
  <si>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</si>
  <si>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</si>
  <si>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</si>
  <si>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</si>
  <si>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</si>
  <si>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</si>
  <si>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</si>
  <si>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</si>
  <si>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</si>
  <si>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</si>
  <si>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</si>
  <si>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</si>
  <si>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</si>
  <si>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</si>
  <si>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</si>
  <si>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</si>
  <si>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</si>
  <si>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</si>
  <si>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</si>
  <si>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</si>
  <si>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</si>
  <si>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</si>
  <si>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</si>
  <si>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</si>
  <si>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</si>
  <si>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</si>
  <si>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</si>
  <si>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</si>
  <si>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</si>
  <si>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</si>
  <si>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</si>
  <si>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</si>
  <si>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</si>
  <si>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</si>
  <si>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</si>
  <si>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</si>
  <si>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</si>
  <si>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</si>
  <si>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</si>
  <si>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</si>
  <si>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</si>
  <si>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</si>
  <si>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</si>
  <si>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</si>
  <si>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</si>
  <si>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</si>
  <si>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</si>
  <si>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</si>
  <si>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</si>
  <si>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</si>
  <si>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</si>
  <si>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</si>
  <si>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</si>
  <si>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</si>
  <si>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</si>
  <si>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</si>
  <si>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</si>
  <si>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</si>
  <si>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</si>
  <si>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</si>
  <si>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</si>
  <si>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</si>
  <si>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</si>
  <si>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</si>
  <si>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</si>
  <si>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</si>
  <si>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</si>
  <si>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</si>
  <si>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</si>
  <si>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</si>
  <si>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</si>
  <si>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</si>
  <si>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</si>
  <si>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</si>
  <si>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</si>
  <si>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</si>
  <si>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</si>
  <si>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</si>
  <si>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</si>
  <si>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</si>
  <si>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</si>
  <si>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</si>
  <si>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</si>
  <si>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</si>
  <si>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</si>
  <si>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</si>
  <si>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</si>
  <si>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</si>
  <si>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</si>
  <si>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</si>
  <si>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</si>
  <si>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</si>
  <si>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</si>
  <si>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</si>
  <si>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</si>
  <si>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</si>
  <si>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</si>
  <si>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</si>
  <si>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</si>
  <si>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</si>
  <si>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</si>
  <si>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</si>
  <si>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</si>
  <si>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</si>
  <si>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</si>
  <si>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</si>
  <si>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</si>
  <si>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</si>
  <si>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</si>
  <si>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</si>
  <si>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</si>
  <si>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</si>
  <si>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</si>
  <si>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</si>
  <si>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</si>
  <si>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</si>
  <si>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</si>
  <si>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</si>
  <si>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</si>
  <si>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</si>
  <si>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</si>
  <si>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</si>
  <si>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</si>
  <si>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</si>
  <si>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</si>
  <si>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</si>
  <si>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</si>
  <si>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</si>
  <si>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</si>
  <si>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</si>
  <si>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</si>
  <si>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</si>
  <si>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</si>
  <si>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</si>
  <si>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</si>
  <si>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</si>
  <si>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</si>
  <si>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</si>
  <si>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</si>
  <si>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</si>
  <si>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</si>
  <si>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</si>
  <si>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</si>
  <si>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</si>
  <si>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</si>
  <si>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</si>
  <si>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</si>
  <si>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</si>
  <si>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</si>
  <si>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</si>
  <si>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</si>
  <si>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</si>
  <si>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</si>
  <si>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</si>
  <si>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</si>
  <si>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</si>
  <si>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</si>
  <si>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</si>
  <si>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</si>
  <si>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</si>
  <si>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</si>
  <si>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</si>
  <si>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</si>
  <si>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</si>
  <si>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</si>
  <si>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</si>
  <si>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</si>
  <si>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</si>
  <si>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</si>
  <si>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</si>
  <si>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</si>
  <si>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</si>
  <si>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</si>
  <si>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</si>
  <si>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</si>
  <si>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</si>
  <si>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</si>
  <si>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</si>
  <si>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</si>
  <si>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</si>
  <si>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</si>
  <si>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</si>
  <si>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</si>
  <si>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</si>
  <si>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</si>
  <si>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</si>
  <si>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</si>
  <si>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</si>
  <si>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</si>
  <si>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</si>
  <si>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</si>
  <si>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</si>
  <si>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</si>
  <si>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</si>
  <si>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</si>
  <si>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</si>
  <si>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</si>
  <si>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</si>
  <si>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</si>
  <si>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</si>
  <si>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</si>
  <si>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</si>
  <si>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</si>
  <si>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</si>
  <si>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</si>
  <si>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</si>
  <si>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</si>
  <si>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</si>
  <si>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</si>
  <si>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</si>
  <si>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</si>
  <si>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</si>
  <si>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</si>
  <si>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</si>
  <si>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</si>
  <si>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</si>
  <si>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</si>
  <si>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</si>
  <si>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</si>
  <si>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</si>
  <si>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</si>
  <si>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</si>
  <si>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</si>
  <si>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</si>
  <si>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</si>
  <si>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</si>
  <si>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</si>
  <si>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</si>
  <si>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</si>
  <si>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</si>
  <si>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</si>
  <si>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</si>
  <si>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</si>
  <si>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</si>
  <si>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</si>
  <si>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</si>
  <si>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</si>
  <si>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</si>
  <si>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</si>
  <si>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</si>
  <si>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</si>
  <si>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</si>
  <si>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</si>
  <si>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</si>
  <si>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</si>
  <si>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</si>
  <si>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</si>
  <si>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</si>
  <si>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</si>
  <si>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</si>
  <si>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</si>
  <si>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</si>
  <si>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</si>
  <si>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</si>
  <si>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</si>
  <si>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</si>
  <si>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</si>
  <si>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</si>
  <si>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</si>
  <si>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</si>
  <si>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</si>
  <si>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</si>
  <si>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</si>
  <si>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</si>
  <si>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</si>
  <si>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</si>
  <si>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</si>
  <si>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</si>
  <si>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</si>
  <si>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</si>
  <si>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</si>
  <si>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</si>
  <si>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</si>
  <si>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</si>
  <si>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</si>
  <si>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</si>
  <si>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</si>
  <si>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</si>
  <si>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</si>
  <si>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</si>
  <si>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</si>
  <si>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</si>
  <si>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</si>
  <si>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</si>
  <si>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</si>
  <si>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</si>
  <si>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</si>
  <si>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</si>
  <si>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</si>
  <si>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</si>
  <si>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</si>
  <si>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</si>
  <si>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</si>
  <si>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</si>
  <si>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</si>
  <si>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</si>
  <si>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</si>
  <si>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</si>
  <si>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</si>
  <si>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</si>
  <si>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</si>
  <si>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</si>
  <si>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</si>
  <si>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</si>
  <si>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</si>
  <si>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</si>
  <si>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</si>
  <si>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</si>
  <si>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</si>
  <si>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</si>
  <si>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</si>
  <si>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</si>
  <si>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</si>
  <si>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</si>
  <si>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</si>
  <si>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</si>
  <si>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</si>
  <si>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</si>
  <si>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</si>
  <si>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</si>
  <si>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</si>
  <si>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</si>
  <si>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</si>
  <si>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</si>
  <si>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</si>
  <si>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</si>
  <si>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</si>
  <si>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</si>
  <si>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</si>
  <si>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</si>
  <si>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</si>
  <si>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</si>
  <si>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</si>
  <si>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</si>
  <si>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</si>
  <si>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</si>
  <si>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</si>
  <si>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</si>
  <si>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</si>
  <si>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</si>
  <si>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</si>
  <si>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</si>
  <si>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</si>
  <si>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</si>
  <si>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</si>
  <si>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</si>
  <si>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</si>
  <si>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</si>
  <si>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</si>
  <si>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</si>
  <si>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</si>
  <si>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</si>
  <si>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</si>
  <si>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</si>
  <si>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</si>
  <si>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</si>
  <si>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</si>
  <si>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</si>
  <si>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</si>
  <si>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</si>
  <si>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</si>
  <si>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</si>
  <si>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</si>
  <si>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</si>
  <si>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</si>
  <si>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</si>
  <si>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</si>
  <si>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</si>
  <si>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</si>
  <si>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</si>
  <si>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</si>
  <si>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</si>
  <si>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</si>
  <si>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</si>
  <si>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</si>
  <si>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</si>
  <si>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</si>
  <si>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</si>
  <si>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</si>
  <si>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</si>
  <si>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</si>
  <si>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</si>
  <si>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</si>
  <si>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</si>
  <si>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</si>
  <si>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</si>
  <si>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</si>
  <si>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</si>
  <si>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</si>
  <si>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</si>
  <si>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</si>
  <si>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</si>
  <si>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</si>
  <si>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</si>
  <si>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</si>
  <si>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</si>
  <si>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</si>
  <si>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</si>
  <si>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</si>
  <si>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</si>
  <si>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</si>
  <si>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</si>
  <si>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</si>
  <si>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</si>
  <si>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</si>
  <si>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</si>
  <si>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</si>
  <si>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</si>
  <si>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</si>
  <si>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</si>
  <si>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</si>
  <si>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</si>
  <si>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</si>
  <si>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</si>
  <si>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</si>
  <si>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</si>
  <si>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</si>
  <si>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</si>
  <si>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</si>
  <si>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</si>
  <si>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</si>
  <si>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</si>
  <si>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</si>
  <si>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</si>
  <si>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</si>
  <si>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</si>
  <si>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</si>
  <si>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</si>
  <si>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</si>
  <si>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</si>
  <si>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</si>
  <si>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</si>
  <si>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</si>
  <si>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</si>
  <si>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</si>
  <si>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</si>
  <si>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</si>
  <si>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</si>
  <si>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</si>
  <si>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</si>
  <si>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</si>
  <si>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</si>
  <si>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</si>
  <si>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</si>
  <si>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</si>
  <si>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</si>
  <si>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</si>
  <si>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</si>
  <si>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</si>
  <si>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</si>
  <si>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</si>
  <si>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</si>
  <si>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</si>
  <si>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</si>
  <si>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</si>
  <si>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</si>
  <si>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</si>
  <si>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</si>
  <si>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</si>
  <si>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</si>
  <si>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</si>
  <si>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</si>
  <si>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</si>
  <si>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</si>
  <si>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</si>
  <si>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</si>
  <si>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</si>
  <si>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</si>
  <si>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</si>
  <si>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</si>
  <si>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</si>
  <si>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</si>
  <si>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</si>
  <si>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</si>
  <si>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</si>
  <si>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</si>
  <si>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</si>
  <si>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</si>
  <si>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</si>
  <si>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</si>
  <si>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</si>
  <si>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</si>
  <si>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</si>
  <si>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</si>
  <si>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</si>
  <si>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</si>
  <si>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</si>
  <si>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</si>
  <si>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</si>
  <si>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</si>
  <si>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</si>
  <si>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</si>
  <si>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</si>
  <si>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</si>
  <si>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</si>
  <si>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</si>
  <si>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</si>
  <si>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</si>
  <si>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</si>
  <si>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</si>
  <si>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</si>
  <si>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</si>
  <si>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</si>
  <si>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</si>
  <si>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</si>
  <si>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</si>
  <si>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</si>
  <si>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</si>
  <si>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</si>
  <si>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</si>
  <si>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</si>
  <si>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</si>
  <si>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</si>
  <si>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</si>
  <si>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</si>
  <si>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</si>
  <si>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</si>
  <si>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</si>
  <si>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</si>
  <si>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</si>
  <si>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</si>
  <si>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</si>
  <si>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</si>
  <si>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</si>
  <si>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</si>
  <si>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</si>
  <si>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</si>
  <si>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</si>
  <si>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</si>
  <si>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</si>
  <si>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</si>
  <si>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</si>
  <si>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</si>
  <si>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</si>
  <si>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</si>
  <si>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</si>
  <si>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</si>
  <si>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</si>
  <si>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</si>
  <si>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</si>
  <si>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</si>
  <si>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</si>
  <si>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</si>
  <si>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</si>
  <si>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</si>
  <si>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</si>
  <si>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</si>
  <si>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</si>
  <si>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</si>
  <si>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</si>
  <si>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</si>
  <si>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</si>
  <si>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</si>
  <si>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</si>
  <si>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</si>
  <si>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</si>
  <si>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</si>
  <si>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</si>
  <si>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</si>
  <si>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</si>
  <si>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</si>
  <si>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</si>
  <si>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</si>
  <si>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</si>
  <si>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</si>
  <si>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</si>
  <si>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</si>
  <si>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</si>
  <si>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</si>
  <si>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</si>
  <si>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</si>
  <si>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</si>
  <si>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</si>
  <si>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</si>
  <si>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</si>
  <si>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</si>
  <si>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</si>
  <si>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</si>
  <si>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</si>
  <si>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</si>
  <si>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</si>
  <si>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</si>
  <si>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</si>
  <si>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</si>
  <si>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</si>
  <si>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</si>
  <si>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</si>
  <si>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</si>
  <si>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</si>
  <si>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</si>
  <si>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</si>
  <si>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</si>
  <si>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</si>
  <si>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</si>
  <si>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</si>
  <si>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</si>
  <si>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</si>
  <si>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</si>
  <si>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</si>
  <si>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</si>
  <si>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</si>
  <si>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</si>
  <si>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</si>
  <si>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</si>
  <si>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</si>
  <si>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</si>
  <si>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</si>
  <si>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</si>
  <si>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</si>
  <si>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</si>
  <si>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</si>
  <si>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</si>
  <si>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</si>
  <si>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</si>
  <si>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</si>
  <si>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</si>
  <si>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</si>
  <si>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</si>
  <si>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</si>
  <si>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</si>
  <si>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</si>
  <si>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</si>
  <si>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</si>
  <si>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</si>
  <si>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</si>
  <si>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</si>
  <si>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</si>
  <si>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</si>
  <si>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</si>
  <si>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</si>
  <si>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</si>
  <si>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</si>
  <si>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</si>
  <si>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</si>
  <si>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</si>
  <si>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</si>
  <si>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</si>
  <si>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</si>
  <si>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</si>
  <si>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</si>
  <si>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</si>
  <si>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</si>
  <si>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</si>
  <si>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</si>
  <si>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</si>
  <si>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</si>
  <si>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</si>
  <si>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</si>
  <si>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</si>
  <si>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</si>
  <si>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</si>
  <si>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</si>
  <si>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</si>
  <si>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</si>
  <si>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</si>
  <si>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</si>
  <si>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</si>
  <si>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</si>
  <si>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</si>
  <si>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</si>
  <si>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</si>
  <si>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</si>
  <si>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</si>
  <si>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</si>
  <si>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</si>
  <si>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</si>
  <si>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</si>
  <si>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</si>
  <si>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</si>
  <si>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</si>
  <si>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</si>
  <si>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</si>
  <si>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</si>
  <si>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</si>
  <si>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</si>
  <si>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</si>
  <si>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</si>
  <si>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</si>
  <si>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</si>
  <si>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</si>
  <si>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</si>
  <si>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</si>
  <si>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</si>
  <si>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</si>
  <si>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</si>
  <si>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</si>
  <si>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</si>
  <si>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</si>
  <si>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</si>
  <si>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</si>
  <si>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</si>
  <si>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</si>
  <si>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</si>
  <si>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</si>
  <si>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</si>
  <si>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</si>
  <si>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</si>
  <si>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</si>
  <si>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</si>
  <si>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</si>
  <si>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</si>
  <si>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</si>
  <si>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</si>
  <si>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</si>
  <si>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</si>
  <si>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</si>
  <si>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</si>
  <si>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</si>
  <si>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</si>
  <si>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</si>
  <si>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</si>
  <si>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</si>
  <si>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</si>
  <si>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</si>
  <si>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</si>
  <si>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</si>
  <si>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</si>
  <si>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</si>
  <si>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</si>
  <si>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</si>
  <si>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</si>
  <si>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</si>
  <si>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</si>
  <si>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</si>
  <si>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</si>
  <si>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</si>
  <si>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</si>
  <si>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</si>
  <si>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</si>
  <si>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</si>
  <si>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</si>
  <si>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</si>
  <si>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</si>
  <si>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</si>
  <si>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</si>
  <si>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</si>
  <si>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</si>
  <si>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</si>
  <si>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</si>
  <si>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</si>
  <si>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</si>
  <si>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</si>
  <si>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</si>
  <si>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</si>
  <si>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</si>
  <si>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</si>
  <si>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</si>
  <si>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</si>
  <si>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</si>
  <si>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</si>
  <si>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</si>
  <si>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</si>
  <si>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</si>
  <si>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</si>
  <si>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</si>
  <si>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</si>
  <si>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</si>
  <si>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</si>
  <si>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</si>
  <si>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</si>
  <si>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</si>
  <si>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</si>
  <si>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</si>
  <si>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</si>
  <si>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</si>
  <si>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</si>
  <si>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</si>
  <si>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</si>
  <si>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</si>
  <si>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</si>
  <si>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</si>
  <si>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</si>
  <si>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</si>
  <si>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</si>
  <si>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</si>
  <si>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</si>
  <si>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</si>
  <si>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</si>
  <si>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</si>
  <si>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</si>
  <si>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</si>
  <si>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</si>
  <si>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</si>
  <si>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</si>
  <si>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</si>
  <si>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</si>
  <si>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</si>
  <si>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</si>
  <si>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</si>
  <si>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</si>
  <si>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</si>
  <si>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</si>
  <si>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</si>
  <si>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</si>
  <si>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</si>
  <si>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</si>
  <si>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</si>
  <si>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</si>
  <si>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</si>
  <si>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</si>
  <si>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</si>
  <si>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</si>
  <si>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</si>
  <si>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</si>
  <si>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</si>
  <si>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</si>
  <si>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</si>
  <si>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</si>
  <si>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</si>
  <si>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</si>
  <si>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</si>
  <si>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</si>
  <si>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</si>
  <si>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</si>
  <si>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</si>
  <si>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</si>
  <si>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</si>
  <si>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</si>
  <si>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</si>
  <si>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</si>
  <si>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</si>
  <si>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</si>
  <si>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</si>
  <si>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</si>
  <si>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</si>
  <si>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</si>
  <si>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</si>
  <si>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</si>
  <si>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</si>
  <si>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</si>
  <si>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</si>
  <si>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</si>
  <si>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</si>
  <si>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</si>
  <si>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</si>
  <si>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</si>
  <si>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</si>
  <si>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</si>
  <si>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</si>
  <si>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</si>
  <si>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</si>
  <si>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</si>
  <si>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</si>
  <si>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</si>
  <si>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</si>
  <si>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</si>
  <si>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</si>
  <si>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</si>
  <si>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</si>
  <si>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</si>
  <si>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</si>
  <si>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</si>
  <si>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</si>
  <si>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</si>
  <si>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</si>
  <si>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</si>
  <si>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</si>
  <si>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</si>
  <si>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</si>
  <si>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</si>
  <si>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</si>
  <si>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</si>
  <si>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</si>
  <si>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</si>
  <si>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</si>
  <si>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</si>
  <si>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</si>
  <si>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</si>
  <si>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</si>
  <si>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</si>
  <si>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</si>
  <si>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</si>
  <si>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</si>
  <si>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</si>
  <si>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</si>
  <si>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</si>
  <si>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</si>
  <si>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</si>
  <si>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</si>
  <si>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</si>
  <si>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</si>
  <si>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</si>
  <si>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</si>
  <si>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</si>
  <si>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</si>
  <si>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</si>
  <si>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</si>
  <si>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</si>
  <si>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</si>
  <si>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</si>
  <si>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</si>
  <si>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</si>
  <si>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</si>
  <si>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</si>
  <si>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</si>
  <si>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</si>
  <si>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</si>
  <si>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</si>
  <si>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</si>
  <si>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</si>
  <si>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</si>
  <si>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</si>
  <si>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</si>
  <si>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</si>
  <si>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</si>
  <si>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</si>
  <si>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</si>
  <si>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</si>
  <si>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</si>
  <si>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</si>
  <si>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</si>
  <si>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</si>
  <si>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</si>
  <si>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</si>
  <si>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</si>
  <si>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</si>
  <si>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</si>
  <si>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</si>
  <si>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</si>
  <si>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</si>
  <si>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</si>
  <si>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</si>
  <si>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</si>
  <si>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</si>
  <si>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</si>
  <si>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</si>
  <si>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</si>
  <si>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</si>
  <si>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</si>
  <si>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</si>
  <si>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</si>
  <si>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</si>
  <si>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</si>
  <si>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</si>
  <si>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</si>
  <si>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</si>
  <si>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</si>
  <si>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</si>
  <si>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</si>
  <si>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</si>
  <si>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</si>
  <si>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</si>
  <si>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</si>
  <si>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</si>
  <si>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</si>
  <si>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</si>
  <si>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</si>
  <si>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</si>
  <si>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</si>
  <si>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</si>
  <si>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</si>
  <si>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</si>
  <si>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</si>
  <si>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</si>
  <si>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</si>
  <si>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</si>
  <si>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</si>
  <si>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</si>
  <si>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</si>
  <si>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</si>
  <si>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</si>
  <si>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</si>
  <si>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</si>
  <si>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</si>
  <si>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</si>
  <si>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</si>
  <si>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</si>
  <si>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</si>
  <si>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</si>
  <si>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</si>
  <si>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</si>
  <si>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</si>
  <si>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</si>
  <si>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</si>
  <si>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</si>
  <si>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</si>
  <si>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</si>
  <si>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</si>
  <si>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</si>
  <si>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</si>
  <si>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</si>
  <si>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</si>
  <si>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</si>
  <si>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</si>
  <si>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</si>
  <si>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</si>
  <si>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</si>
  <si>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</si>
  <si>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</si>
  <si>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</si>
  <si>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</si>
  <si>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</si>
  <si>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</si>
  <si>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</si>
  <si>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</si>
  <si>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</si>
  <si>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</si>
  <si>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</si>
  <si>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</si>
  <si>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</si>
  <si>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</si>
  <si>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</si>
  <si>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</si>
  <si>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</si>
  <si>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</si>
  <si>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</si>
  <si>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</si>
  <si>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</si>
  <si>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</si>
  <si>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</si>
  <si>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</si>
  <si>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</si>
  <si>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</si>
  <si>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</si>
  <si>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</si>
  <si>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</si>
  <si>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</si>
  <si>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</si>
  <si>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</si>
  <si>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</si>
  <si>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</si>
  <si>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</si>
  <si>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</si>
  <si>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</si>
  <si>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</si>
  <si>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</si>
  <si>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</si>
  <si>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</si>
  <si>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</si>
  <si>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</si>
  <si>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</si>
  <si>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</si>
  <si>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</si>
  <si>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</si>
  <si>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</si>
  <si>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</si>
  <si>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</si>
  <si>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</si>
  <si>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</si>
  <si>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</si>
  <si>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</si>
  <si>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</si>
  <si>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</si>
  <si>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</si>
  <si>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</si>
  <si>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</si>
  <si>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</si>
  <si>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</si>
  <si>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</si>
  <si>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</si>
  <si>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</si>
  <si>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</si>
  <si>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</si>
  <si>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</si>
  <si>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</si>
  <si>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</si>
  <si>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</si>
  <si>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</si>
  <si>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</si>
  <si>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</si>
  <si>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</si>
  <si>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</si>
  <si>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</si>
  <si>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</si>
  <si>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</si>
  <si>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</si>
  <si>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</si>
  <si>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</si>
  <si>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</si>
  <si>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</si>
  <si>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</si>
  <si>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</si>
  <si>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</si>
  <si>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</si>
  <si>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</si>
  <si>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</si>
  <si>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</si>
  <si>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</si>
  <si>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</si>
  <si>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</si>
  <si>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</si>
  <si>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</si>
  <si>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</si>
  <si>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</si>
  <si>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</si>
  <si>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</si>
  <si>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</si>
  <si>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</si>
  <si>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</si>
  <si>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</si>
  <si>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</si>
  <si>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</si>
  <si>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</si>
  <si>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</si>
  <si>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</si>
  <si>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</si>
  <si>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</si>
  <si>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</si>
  <si>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</si>
  <si>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</si>
  <si>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</si>
  <si>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</si>
  <si>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</si>
  <si>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</si>
  <si>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</si>
  <si>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</si>
  <si>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</si>
  <si>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</si>
  <si>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</si>
  <si>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</si>
  <si>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</si>
  <si>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</si>
  <si>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</si>
  <si>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</si>
  <si>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</si>
  <si>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</si>
  <si>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</si>
  <si>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</si>
  <si>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</si>
  <si>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</si>
  <si>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</si>
  <si>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</si>
  <si>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</si>
  <si>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</si>
  <si>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</si>
  <si>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</si>
  <si>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</si>
  <si>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</si>
  <si>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</si>
  <si>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</si>
  <si>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</si>
  <si>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</si>
  <si>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</si>
  <si>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</si>
  <si>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</si>
  <si>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</si>
  <si>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</si>
  <si>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</si>
  <si>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</si>
  <si>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</si>
  <si>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</si>
  <si>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</si>
  <si>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</si>
  <si>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</si>
  <si>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</si>
  <si>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</si>
  <si>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</si>
  <si>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</si>
  <si>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</si>
  <si>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</si>
  <si>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</si>
  <si>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</si>
  <si>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</si>
  <si>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</si>
  <si>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</si>
  <si>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</si>
  <si>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</si>
  <si>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</si>
  <si>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</si>
  <si>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</si>
  <si>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</si>
  <si>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</si>
  <si>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</si>
  <si>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</si>
  <si>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</si>
  <si>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</si>
  <si>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</si>
  <si>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</si>
  <si>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</si>
  <si>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</si>
  <si>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</si>
  <si>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</si>
  <si>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</si>
  <si>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</si>
  <si>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</si>
  <si>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</si>
  <si>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</si>
  <si>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</si>
  <si>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</si>
  <si>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</si>
  <si>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</si>
  <si>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</si>
  <si>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</si>
  <si>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</si>
  <si>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</si>
  <si>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</si>
  <si>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</si>
  <si>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</si>
  <si>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</si>
  <si>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</si>
  <si>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</si>
  <si>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</si>
  <si>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</si>
  <si>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</si>
  <si>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</si>
  <si>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</si>
  <si>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</si>
  <si>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</si>
  <si>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</si>
  <si>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</si>
  <si>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</si>
  <si>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</si>
  <si>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</si>
  <si>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</si>
  <si>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</si>
  <si>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</si>
  <si>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</si>
  <si>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</si>
  <si>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</si>
  <si>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</si>
  <si>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</si>
  <si>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</si>
  <si>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</si>
  <si>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</si>
  <si>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</si>
  <si>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</si>
  <si>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</si>
  <si>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</si>
  <si>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</si>
  <si>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</si>
  <si>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</si>
  <si>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</si>
  <si>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</si>
  <si>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</si>
  <si>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</si>
  <si>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</si>
  <si>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</si>
  <si>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</si>
  <si>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</si>
  <si>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</si>
  <si>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</si>
  <si>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</si>
  <si>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</si>
  <si>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</si>
  <si>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</si>
  <si>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</si>
  <si>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</si>
  <si>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</si>
  <si>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</si>
  <si>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</si>
  <si>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</si>
  <si>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</si>
  <si>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</si>
  <si>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</si>
  <si>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</si>
  <si>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</si>
  <si>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</si>
  <si>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</si>
  <si>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</si>
  <si>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</si>
  <si>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</si>
  <si>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</si>
  <si>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</si>
  <si>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</si>
  <si>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</si>
  <si>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</si>
  <si>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</si>
  <si>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</si>
  <si>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</si>
  <si>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</si>
  <si>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</si>
  <si>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</si>
  <si>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</si>
  <si>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</si>
  <si>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</si>
  <si>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</si>
  <si>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</si>
  <si>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</si>
  <si>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</si>
  <si>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</si>
  <si>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</si>
  <si>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</si>
  <si>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</si>
  <si>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</si>
  <si>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</si>
  <si>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</si>
  <si>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</si>
  <si>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</si>
  <si>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</si>
  <si>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</si>
  <si>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</si>
  <si>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</si>
  <si>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</si>
  <si>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</si>
  <si>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</si>
  <si>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</si>
  <si>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</si>
  <si>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</si>
  <si>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</si>
  <si>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</si>
  <si>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</si>
  <si>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</si>
  <si>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</si>
  <si>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</si>
  <si>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</si>
  <si>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</si>
  <si>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</si>
  <si>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</si>
  <si>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</si>
  <si>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</si>
  <si>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</si>
  <si>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</si>
  <si>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</si>
  <si>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</si>
  <si>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</si>
  <si>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</si>
  <si>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</si>
  <si>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</si>
  <si>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</si>
  <si>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</si>
  <si>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</si>
  <si>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</si>
  <si>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</si>
  <si>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</si>
  <si>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</si>
  <si>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</si>
  <si>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</si>
  <si>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</si>
  <si>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</si>
  <si>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</si>
  <si>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</si>
  <si>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</si>
  <si>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</si>
  <si>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</si>
  <si>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</si>
  <si>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</si>
  <si>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</si>
  <si>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</si>
  <si>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</si>
  <si>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</si>
  <si>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</si>
  <si>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</si>
  <si>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</si>
  <si>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</si>
  <si>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</si>
  <si>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</si>
  <si>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</si>
  <si>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</si>
  <si>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</si>
  <si>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</si>
  <si>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</si>
  <si>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</si>
  <si>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</si>
  <si>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</si>
  <si>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</si>
  <si>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</si>
  <si>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</si>
  <si>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</si>
  <si>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</si>
  <si>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</si>
  <si>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</si>
  <si>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</si>
  <si>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</si>
  <si>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</si>
  <si>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</si>
  <si>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</si>
  <si>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</si>
  <si>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</si>
  <si>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</si>
  <si>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</si>
  <si>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</si>
  <si>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</si>
  <si>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</si>
  <si>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</si>
  <si>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</si>
  <si>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</si>
  <si>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</si>
  <si>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</si>
  <si>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</si>
  <si>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</si>
  <si>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</si>
  <si>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</si>
  <si>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</si>
  <si>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</si>
  <si>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</si>
  <si>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</si>
  <si>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</si>
  <si>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</si>
  <si>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</si>
  <si>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</si>
  <si>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</si>
  <si>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</si>
  <si>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</si>
  <si>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</si>
  <si>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</si>
  <si>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</si>
  <si>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</si>
  <si>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</si>
  <si>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</si>
  <si>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</si>
  <si>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</si>
  <si>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</si>
  <si>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</si>
  <si>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</si>
  <si>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</si>
  <si>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</si>
  <si>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</si>
  <si>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</si>
  <si>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</si>
  <si>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</si>
  <si>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</si>
  <si>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</si>
  <si>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</si>
  <si>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</si>
  <si>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</si>
  <si>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</si>
  <si>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</si>
  <si>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</si>
  <si>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</si>
  <si>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</si>
  <si>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</si>
  <si>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</si>
  <si>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</si>
  <si>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</si>
  <si>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</si>
  <si>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</si>
  <si>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</si>
  <si>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</si>
  <si>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</si>
  <si>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</si>
  <si>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</si>
  <si>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</si>
  <si>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</si>
  <si>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</si>
  <si>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</si>
  <si>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</si>
  <si>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</si>
  <si>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</si>
  <si>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</si>
  <si>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</si>
  <si>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</si>
  <si>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</si>
  <si>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</si>
  <si>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</si>
  <si>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</si>
  <si>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</si>
  <si>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</si>
  <si>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</si>
  <si>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</si>
  <si>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</si>
  <si>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</si>
  <si>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</si>
  <si>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</si>
  <si>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</si>
  <si>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</si>
  <si>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</si>
  <si>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</si>
  <si>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</si>
  <si>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</si>
  <si>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</si>
  <si>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</si>
  <si>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</si>
  <si>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</si>
  <si>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</si>
  <si>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</si>
  <si>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</si>
  <si>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</si>
  <si>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</si>
  <si>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</si>
  <si>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</si>
  <si>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</si>
  <si>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</si>
  <si>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</si>
  <si>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</si>
  <si>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</si>
  <si>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</si>
  <si>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</si>
  <si>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</si>
  <si>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</si>
  <si>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</si>
  <si>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</si>
  <si>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</si>
  <si>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</si>
  <si>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</si>
  <si>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</si>
  <si>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</si>
  <si>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</si>
  <si>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</si>
  <si>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</si>
  <si>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</si>
  <si>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</si>
  <si>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</si>
  <si>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</si>
  <si>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</si>
  <si>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</si>
  <si>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</si>
  <si>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</si>
  <si>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</si>
  <si>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</si>
  <si>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</si>
  <si>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</si>
  <si>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</si>
  <si>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</si>
  <si>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</si>
  <si>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</si>
  <si>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</si>
  <si>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</si>
  <si>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</si>
  <si>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</si>
  <si>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</si>
  <si>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</si>
  <si>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</si>
  <si>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</si>
  <si>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</si>
  <si>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</si>
  <si>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</si>
  <si>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</si>
  <si>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</si>
  <si>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</si>
  <si>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</si>
  <si>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</si>
  <si>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</si>
  <si>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</si>
  <si>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</si>
  <si>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</si>
  <si>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</si>
  <si>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</si>
  <si>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</si>
  <si>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</si>
  <si>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</si>
  <si>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</si>
  <si>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</si>
  <si>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</si>
  <si>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</si>
  <si>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</si>
  <si>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</si>
  <si>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</si>
  <si>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</si>
  <si>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</si>
  <si>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</si>
  <si>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</si>
  <si>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</si>
  <si>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</si>
  <si>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</si>
  <si>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</si>
  <si>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</si>
  <si>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</si>
  <si>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</si>
  <si>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</si>
  <si>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</si>
  <si>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</si>
  <si>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</si>
  <si>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</si>
  <si>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</si>
  <si>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</si>
  <si>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</si>
  <si>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</si>
  <si>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</si>
  <si>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</si>
  <si>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</si>
  <si>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</si>
  <si>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</si>
  <si>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</si>
  <si>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</si>
  <si>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</si>
  <si>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</si>
  <si>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</si>
  <si>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</si>
  <si>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</si>
  <si>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</si>
  <si>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</si>
  <si>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</si>
  <si>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</si>
  <si>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</si>
  <si>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</si>
  <si>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</si>
  <si>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</si>
  <si>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</si>
  <si>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</si>
  <si>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</si>
  <si>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</si>
  <si>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</si>
  <si>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</si>
  <si>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</si>
  <si>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</si>
  <si>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</si>
  <si>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</si>
  <si>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</si>
  <si>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</si>
  <si>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</si>
  <si>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</si>
  <si>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</si>
  <si>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</si>
  <si>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</si>
  <si>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</si>
  <si>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</si>
  <si>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</si>
  <si>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</si>
  <si>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</si>
  <si>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</si>
  <si>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</si>
  <si>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</si>
  <si>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</si>
  <si>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</si>
  <si>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</si>
  <si>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</si>
  <si>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</si>
  <si>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</si>
  <si>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</si>
  <si>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</si>
  <si>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</si>
  <si>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</si>
  <si>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</si>
  <si>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</si>
  <si>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</si>
  <si>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</si>
  <si>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</si>
  <si>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</si>
  <si>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</si>
  <si>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</si>
  <si>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</si>
  <si>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</si>
  <si>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</si>
  <si>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</si>
  <si>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</si>
  <si>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</si>
  <si>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</si>
  <si>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</si>
  <si>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</si>
  <si>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</si>
  <si>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</si>
  <si>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</si>
  <si>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</si>
  <si>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</si>
  <si>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</si>
  <si>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</si>
  <si>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</si>
  <si>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</si>
  <si>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</si>
  <si>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</si>
  <si>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</si>
  <si>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</si>
  <si>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</si>
  <si>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</si>
  <si>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</si>
  <si>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</si>
  <si>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</si>
  <si>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</si>
  <si>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</si>
  <si>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</si>
  <si>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</si>
  <si>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</si>
  <si>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</si>
  <si>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</si>
  <si>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</si>
  <si>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</si>
  <si>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</si>
  <si>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</si>
  <si>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</si>
  <si>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</si>
  <si>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</si>
  <si>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</si>
  <si>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</si>
  <si>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</si>
  <si>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</si>
  <si>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</si>
  <si>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</si>
  <si>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</si>
  <si>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</si>
  <si>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</si>
  <si>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</si>
  <si>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</si>
  <si>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</si>
  <si>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</si>
  <si>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</si>
  <si>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</si>
  <si>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</si>
  <si>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</si>
  <si>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</si>
  <si>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</si>
  <si>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</si>
  <si>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</si>
  <si>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</si>
  <si>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</si>
  <si>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</si>
  <si>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</si>
  <si>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</si>
  <si>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</si>
  <si>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</si>
  <si>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</si>
  <si>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</si>
  <si>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</si>
  <si>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</si>
  <si>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</si>
  <si>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</si>
  <si>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</si>
  <si>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</si>
  <si>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</si>
  <si>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</si>
  <si>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</si>
  <si>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</si>
  <si>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</si>
  <si>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</si>
  <si>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</si>
  <si>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</si>
  <si>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</si>
  <si>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</si>
  <si>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</si>
  <si>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</si>
  <si>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</si>
  <si>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</si>
  <si>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</si>
  <si>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</si>
  <si>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</si>
  <si>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</si>
  <si>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</si>
  <si>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</si>
  <si>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</si>
  <si>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</si>
  <si>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</si>
  <si>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</si>
  <si>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</si>
  <si>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</si>
  <si>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</si>
  <si>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</si>
  <si>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</si>
  <si>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</si>
  <si>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</si>
  <si>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</si>
  <si>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</si>
  <si>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</si>
  <si>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</si>
  <si>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</si>
  <si>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</si>
  <si>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</si>
  <si>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</si>
  <si>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</si>
  <si>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</si>
  <si>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</si>
  <si>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</si>
  <si>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</si>
  <si>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</si>
  <si>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</si>
  <si>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</si>
  <si>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</si>
  <si>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</si>
  <si>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</si>
  <si>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</si>
  <si>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</si>
  <si>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</si>
  <si>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</si>
  <si>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</si>
  <si>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</si>
  <si>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</si>
  <si>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</si>
  <si>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</si>
  <si>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</si>
  <si>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</si>
  <si>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</si>
  <si>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</si>
  <si>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</si>
  <si>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</si>
  <si>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</si>
  <si>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</si>
  <si>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</si>
  <si>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</si>
  <si>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</si>
  <si>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</si>
  <si>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</si>
  <si>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</si>
  <si>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</si>
  <si>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</si>
  <si>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</si>
  <si>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</si>
  <si>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</si>
  <si>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</si>
  <si>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</si>
  <si>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</si>
  <si>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</si>
  <si>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</si>
  <si>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</si>
  <si>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</si>
  <si>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</si>
  <si>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</si>
  <si>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</si>
  <si>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</si>
  <si>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</si>
  <si>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</si>
  <si>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</si>
  <si>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</si>
  <si>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</si>
  <si>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</si>
  <si>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</si>
  <si>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</si>
  <si>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</si>
  <si>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</si>
  <si>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</si>
  <si>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</si>
  <si>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</si>
  <si>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</si>
  <si>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</si>
  <si>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</si>
  <si>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</si>
  <si>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</si>
  <si>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</si>
  <si>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</si>
  <si>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</si>
  <si>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</si>
  <si>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</si>
  <si>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</si>
  <si>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</si>
  <si>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</si>
  <si>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</si>
  <si>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</si>
  <si>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</si>
  <si>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</si>
  <si>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</si>
  <si>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</si>
  <si>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</si>
  <si>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</si>
  <si>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</si>
  <si>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</si>
  <si>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</si>
  <si>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</si>
  <si>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</si>
  <si>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</si>
  <si>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</si>
  <si>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</si>
  <si>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</si>
  <si>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</si>
  <si>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</si>
  <si>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</si>
  <si>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</si>
  <si>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</si>
  <si>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</si>
  <si>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</si>
  <si>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</si>
  <si>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</si>
  <si>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</si>
  <si>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</si>
  <si>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</si>
  <si>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</si>
  <si>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</si>
  <si>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</si>
  <si>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</si>
  <si>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</si>
  <si>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</si>
  <si>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</si>
  <si>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</si>
  <si>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</si>
  <si>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</si>
  <si>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</si>
  <si>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</si>
  <si>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</si>
  <si>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</si>
  <si>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</si>
  <si>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</si>
  <si>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</si>
  <si>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</si>
  <si>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</si>
  <si>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</si>
  <si>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</si>
  <si>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</si>
  <si>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</si>
  <si>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</si>
  <si>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</si>
  <si>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</si>
  <si>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</si>
  <si>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</si>
  <si>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</si>
  <si>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</si>
  <si>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</si>
  <si>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</si>
  <si>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</si>
  <si>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</si>
  <si>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</si>
  <si>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</si>
  <si>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</si>
  <si>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</si>
  <si>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</si>
  <si>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</si>
  <si>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</si>
  <si>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</si>
  <si>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</si>
  <si>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</si>
  <si>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</si>
  <si>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</si>
  <si>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</si>
  <si>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</si>
  <si>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</si>
  <si>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</si>
  <si>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</si>
  <si>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</si>
  <si>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</si>
  <si>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</si>
  <si>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</si>
  <si>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</si>
  <si>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</si>
  <si>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</si>
  <si>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</si>
  <si>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</si>
  <si>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</si>
  <si>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</si>
  <si>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</si>
  <si>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</si>
  <si>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</si>
  <si>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</si>
  <si>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</si>
  <si>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</si>
  <si>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</si>
  <si>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</si>
  <si>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</si>
  <si>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</si>
  <si>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</si>
  <si>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</si>
  <si>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</si>
  <si>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</si>
  <si>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</si>
  <si>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</si>
  <si>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</si>
  <si>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</si>
  <si>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</si>
  <si>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</si>
  <si>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</si>
  <si>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</si>
  <si>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</si>
  <si>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</si>
  <si>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</si>
  <si>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</si>
  <si>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</si>
  <si>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</si>
  <si>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</si>
  <si>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</si>
  <si>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</si>
  <si>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</si>
  <si>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</si>
  <si>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</si>
  <si>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</si>
  <si>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</si>
  <si>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</si>
  <si>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</si>
  <si>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</si>
  <si>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</si>
  <si>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</si>
  <si>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</si>
  <si>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</si>
  <si>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</si>
  <si>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</si>
  <si>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</si>
  <si>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</si>
  <si>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</si>
  <si>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</si>
  <si>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</si>
  <si>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</si>
  <si>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</si>
  <si>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</si>
  <si>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</si>
  <si>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</si>
  <si>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</si>
  <si>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</si>
  <si>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</si>
  <si>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</si>
  <si>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</si>
  <si>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</si>
  <si>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</si>
  <si>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</si>
  <si>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</si>
  <si>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</si>
  <si>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</si>
  <si>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</si>
  <si>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</si>
  <si>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</si>
  <si>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</si>
  <si>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</si>
  <si>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</si>
  <si>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</si>
  <si>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</si>
  <si>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</si>
  <si>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</si>
  <si>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</si>
  <si>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</si>
  <si>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</si>
  <si>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</si>
  <si>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</si>
  <si>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</si>
  <si>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</si>
  <si>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</si>
  <si>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</si>
  <si>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</si>
  <si>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</si>
  <si>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</si>
  <si>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</si>
  <si>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</si>
  <si>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</si>
  <si>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</si>
  <si>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</si>
  <si>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</si>
  <si>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</si>
  <si>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</si>
  <si>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</si>
  <si>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</si>
  <si>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</si>
  <si>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</si>
  <si>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</si>
  <si>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</si>
  <si>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</si>
  <si>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</si>
  <si>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</si>
  <si>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</si>
  <si>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</si>
  <si>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</si>
  <si>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</si>
  <si>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</si>
  <si>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</si>
  <si>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</si>
  <si>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</si>
  <si>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</si>
  <si>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</si>
  <si>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</si>
  <si>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</si>
  <si>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</si>
  <si>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</si>
  <si>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</si>
  <si>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</si>
  <si>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</si>
  <si>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</si>
  <si>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</si>
  <si>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</si>
  <si>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</si>
  <si>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</si>
  <si>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</si>
  <si>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</si>
  <si>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</si>
  <si>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</si>
  <si>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</si>
  <si>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</si>
  <si>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</si>
  <si>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</si>
  <si>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</si>
  <si>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</si>
  <si>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</si>
  <si>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</si>
  <si>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</si>
  <si>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</si>
  <si>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</si>
  <si>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</si>
  <si>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</si>
  <si>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</si>
  <si>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</si>
  <si>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</si>
  <si>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</si>
  <si>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</si>
  <si>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</si>
  <si>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</si>
  <si>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</si>
  <si>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</si>
  <si>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</si>
  <si>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</si>
  <si>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</si>
  <si>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</si>
  <si>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</si>
  <si>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</si>
  <si>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</si>
  <si>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</si>
  <si>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</si>
  <si>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</si>
  <si>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</si>
  <si>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</si>
  <si>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</si>
  <si>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</si>
  <si>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</si>
  <si>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</si>
  <si>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</si>
  <si>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</si>
  <si>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</si>
  <si>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</si>
  <si>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</si>
  <si>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</si>
  <si>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</si>
  <si>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</si>
  <si>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</si>
  <si>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</si>
  <si>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</si>
  <si>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</si>
  <si>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</si>
  <si>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</si>
  <si>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</si>
  <si>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</si>
  <si>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</si>
  <si>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</si>
  <si>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</si>
  <si>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</si>
  <si>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</si>
  <si>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</si>
  <si>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</si>
  <si>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</si>
  <si>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</si>
  <si>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</si>
  <si>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</si>
  <si>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</si>
  <si>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</si>
  <si>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</si>
  <si>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</si>
  <si>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</si>
  <si>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</si>
  <si>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</si>
  <si>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</si>
  <si>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</si>
  <si>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</si>
  <si>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</si>
  <si>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</si>
  <si>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</si>
  <si>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</si>
  <si>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</si>
  <si>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</si>
  <si>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</si>
  <si>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</si>
  <si>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</si>
  <si>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</si>
  <si>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</si>
  <si>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</si>
  <si>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</si>
  <si>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</si>
  <si>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</si>
  <si>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</si>
  <si>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</si>
  <si>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</si>
  <si>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</si>
  <si>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</si>
  <si>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</si>
  <si>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</si>
  <si>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</si>
  <si>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</si>
  <si>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</si>
  <si>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</si>
  <si>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</si>
  <si>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</si>
  <si>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</si>
  <si>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</si>
  <si>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</si>
  <si>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</si>
  <si>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</si>
  <si>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</si>
  <si>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</si>
  <si>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</si>
  <si>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</si>
  <si>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</si>
  <si>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</si>
  <si>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</si>
  <si>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</si>
  <si>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</si>
  <si>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</si>
  <si>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</si>
  <si>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</si>
  <si>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</si>
  <si>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</si>
  <si>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</si>
  <si>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</si>
  <si>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</si>
  <si>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</si>
  <si>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</si>
  <si>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</si>
  <si>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</si>
  <si>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</si>
  <si>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</si>
  <si>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</si>
  <si>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</si>
  <si>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</si>
  <si>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</si>
  <si>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</si>
  <si>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</si>
  <si>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</si>
  <si>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</si>
  <si>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</si>
  <si>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</si>
  <si>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</si>
  <si>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</si>
  <si>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</si>
  <si>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</si>
  <si>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</si>
  <si>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</si>
  <si>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</si>
  <si>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</si>
  <si>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</si>
  <si>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</si>
  <si>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</si>
  <si>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</si>
  <si>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</si>
  <si>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</si>
  <si>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</si>
  <si>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</si>
  <si>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</si>
  <si>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</si>
  <si>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</si>
  <si>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</si>
  <si>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</si>
  <si>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</si>
  <si>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</si>
  <si>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</si>
  <si>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</si>
  <si>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</si>
  <si>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</si>
  <si>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</si>
  <si>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</si>
  <si>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</si>
  <si>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</si>
  <si>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</si>
  <si>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</si>
  <si>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</si>
  <si>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</si>
  <si>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</si>
  <si>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</si>
  <si>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</si>
  <si>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</si>
  <si>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</si>
  <si>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</si>
  <si>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</si>
  <si>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</si>
  <si>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</si>
  <si>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</si>
  <si>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</si>
  <si>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</si>
  <si>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</si>
  <si>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</si>
  <si>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</si>
  <si>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</si>
  <si>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</si>
  <si>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</si>
  <si>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</si>
  <si>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</si>
  <si>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</si>
  <si>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</si>
  <si>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</si>
  <si>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</si>
  <si>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</si>
  <si>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</si>
  <si>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</si>
  <si>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</si>
  <si>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</si>
  <si>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</si>
  <si>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</si>
  <si>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</si>
  <si>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</si>
  <si>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</si>
  <si>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</si>
  <si>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</si>
  <si>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</si>
  <si>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</si>
  <si>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</si>
  <si>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</si>
  <si>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</si>
  <si>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</si>
  <si>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</si>
  <si>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</si>
  <si>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</si>
  <si>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</si>
  <si>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</si>
  <si>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</si>
  <si>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</si>
  <si>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</si>
  <si>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</si>
  <si>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</si>
  <si>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</si>
  <si>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</si>
  <si>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</si>
  <si>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</si>
  <si>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</si>
  <si>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</si>
  <si>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</si>
  <si>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</si>
  <si>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</si>
  <si>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</si>
  <si>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</si>
  <si>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</si>
  <si>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</si>
  <si>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</si>
  <si>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</si>
  <si>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</si>
  <si>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</si>
  <si>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</si>
  <si>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</si>
  <si>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</si>
  <si>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</si>
  <si>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</si>
  <si>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</si>
  <si>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</si>
  <si>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</si>
  <si>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</si>
  <si>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</si>
  <si>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</si>
  <si>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</si>
  <si>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</si>
  <si>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</si>
  <si>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</si>
  <si>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</si>
  <si>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</si>
  <si>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</si>
  <si>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</si>
  <si>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</si>
  <si>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</si>
  <si>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</si>
  <si>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</si>
  <si>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</si>
  <si>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</si>
  <si>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</si>
  <si>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</si>
  <si>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</si>
  <si>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</si>
  <si>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</si>
  <si>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</si>
  <si>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</si>
  <si>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</si>
  <si>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</si>
  <si>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</si>
  <si>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</si>
  <si>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</si>
  <si>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</si>
  <si>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</si>
  <si>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</si>
  <si>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</si>
  <si>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</si>
  <si>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</si>
  <si>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</si>
  <si>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</si>
  <si>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</si>
  <si>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</si>
  <si>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</si>
  <si>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</si>
  <si>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</si>
  <si>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</si>
  <si>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</si>
  <si>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</si>
  <si>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</si>
  <si>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</si>
  <si>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</si>
  <si>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</si>
  <si>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</si>
  <si>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</si>
  <si>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</si>
  <si>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</si>
  <si>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</si>
  <si>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</si>
  <si>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</si>
  <si>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</si>
  <si>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</si>
  <si>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</si>
  <si>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</si>
  <si>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</si>
  <si>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</si>
  <si>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</si>
  <si>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</si>
  <si>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</si>
  <si>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</si>
  <si>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</si>
  <si>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</si>
  <si>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</si>
  <si>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</si>
  <si>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</si>
  <si>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</si>
  <si>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</si>
  <si>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</si>
  <si>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</si>
  <si>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</si>
  <si>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</si>
  <si>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</si>
  <si>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</si>
  <si>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</si>
  <si>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</si>
  <si>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</si>
  <si>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</si>
  <si>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</si>
  <si>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</si>
  <si>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</si>
  <si>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</si>
  <si>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</si>
  <si>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</si>
  <si>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</si>
  <si>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</si>
  <si>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</si>
  <si>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</si>
  <si>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</si>
  <si>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</si>
  <si>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</si>
  <si>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</si>
  <si>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</si>
  <si>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</si>
  <si>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</si>
  <si>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</si>
  <si>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</si>
  <si>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</si>
  <si>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</si>
  <si>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</si>
  <si>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</si>
  <si>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</si>
  <si>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</si>
  <si>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</si>
  <si>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</si>
  <si>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</si>
  <si>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</si>
  <si>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</si>
  <si>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</si>
  <si>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</si>
  <si>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</si>
  <si>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</si>
  <si>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</si>
  <si>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</si>
  <si>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</si>
  <si>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</si>
  <si>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</si>
  <si>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</si>
  <si>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</si>
  <si>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</si>
  <si>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</si>
  <si>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</si>
  <si>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</si>
  <si>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</si>
  <si>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</si>
  <si>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</si>
  <si>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</si>
  <si>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</si>
  <si>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</si>
  <si>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</si>
  <si>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</si>
  <si>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</si>
  <si>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</si>
  <si>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</si>
  <si>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</si>
  <si>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</si>
  <si>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</si>
  <si>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</si>
  <si>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</si>
  <si>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</si>
  <si>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</si>
  <si>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</si>
  <si>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</si>
  <si>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</si>
  <si>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</si>
  <si>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</si>
  <si>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</si>
  <si>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</si>
  <si>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</si>
  <si>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</si>
  <si>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</si>
  <si>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</si>
  <si>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</si>
  <si>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</si>
  <si>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</si>
  <si>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</si>
  <si>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</si>
  <si>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</si>
  <si>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</si>
  <si>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</si>
  <si>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</si>
  <si>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</si>
  <si>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</si>
  <si>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</si>
  <si>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</si>
  <si>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</si>
  <si>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</si>
  <si>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</si>
  <si>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</si>
  <si>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</si>
  <si>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</si>
  <si>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</si>
  <si>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</si>
  <si>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</si>
  <si>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</si>
  <si>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</si>
  <si>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</si>
  <si>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</si>
  <si>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</si>
  <si>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</si>
  <si>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</si>
  <si>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</si>
  <si>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</si>
  <si>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</si>
  <si>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</si>
  <si>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</si>
  <si>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</si>
  <si>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</si>
  <si>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</si>
  <si>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</si>
  <si>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</si>
  <si>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</si>
  <si>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</si>
  <si>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</si>
  <si>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</si>
  <si>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</si>
  <si>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</si>
  <si>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</si>
  <si>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</si>
  <si>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</si>
  <si>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</si>
  <si>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</si>
  <si>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</si>
  <si>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</si>
  <si>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</si>
  <si>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</si>
  <si>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</si>
  <si>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</si>
  <si>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</si>
  <si>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</si>
  <si>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</si>
  <si>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</si>
  <si>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</si>
  <si>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</si>
  <si>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</si>
  <si>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</si>
  <si>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</si>
  <si>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</si>
  <si>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</si>
  <si>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</si>
  <si>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</si>
  <si>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</si>
  <si>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</si>
  <si>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</si>
  <si>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</si>
  <si>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</si>
  <si>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</si>
  <si>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</si>
  <si>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</si>
  <si>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</si>
  <si>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</si>
  <si>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</si>
  <si>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</si>
  <si>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</si>
  <si>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</si>
  <si>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</si>
  <si>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</si>
  <si>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</si>
  <si>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</si>
  <si>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</si>
  <si>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</si>
  <si>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</si>
  <si>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</si>
  <si>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</si>
  <si>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</si>
  <si>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</si>
  <si>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</si>
  <si>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</si>
  <si>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</si>
  <si>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</si>
  <si>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</si>
  <si>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</si>
  <si>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</si>
  <si>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</si>
  <si>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</si>
  <si>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</si>
  <si>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</si>
  <si>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</si>
  <si>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</si>
  <si>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</si>
  <si>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</si>
  <si>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</si>
  <si>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</si>
  <si>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</si>
  <si>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</si>
  <si>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</si>
  <si>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</si>
  <si>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</si>
  <si>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</si>
  <si>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</si>
  <si>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</si>
  <si>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</si>
  <si>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</si>
  <si>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</si>
  <si>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</si>
  <si>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</si>
  <si>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</si>
  <si>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</si>
  <si>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</si>
  <si>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</si>
  <si>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</si>
  <si>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</si>
  <si>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</si>
  <si>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</si>
  <si>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</si>
  <si>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</si>
  <si>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</si>
  <si>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</si>
  <si>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</si>
  <si>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</si>
  <si>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</si>
  <si>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</si>
  <si>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</si>
  <si>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</si>
  <si>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</si>
  <si>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</si>
  <si>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</si>
  <si>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</si>
  <si>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</si>
  <si>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</si>
  <si>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</si>
  <si>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</si>
  <si>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</si>
  <si>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</si>
  <si>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</si>
  <si>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</si>
  <si>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</si>
  <si>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</si>
  <si>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</si>
  <si>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</si>
  <si>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</si>
  <si>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</si>
  <si>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</si>
  <si>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</si>
  <si>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</si>
  <si>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</si>
  <si>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</si>
  <si>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</si>
  <si>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</si>
  <si>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</si>
  <si>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</si>
  <si>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</si>
  <si>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</si>
  <si>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</si>
  <si>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</si>
  <si>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</si>
  <si>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</si>
  <si>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</si>
  <si>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</si>
  <si>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</si>
  <si>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</si>
  <si>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</si>
  <si>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</si>
  <si>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</si>
  <si>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</si>
  <si>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</si>
  <si>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</si>
  <si>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</si>
  <si>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</si>
  <si>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</si>
  <si>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</si>
  <si>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</si>
  <si>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</si>
  <si>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</si>
  <si>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</si>
  <si>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</si>
  <si>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</si>
  <si>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</si>
  <si>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</si>
  <si>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</si>
  <si>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</si>
  <si>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</si>
  <si>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</si>
  <si>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</si>
  <si>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</si>
  <si>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</si>
  <si>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</si>
  <si>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</si>
  <si>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</si>
  <si>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</si>
  <si>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</si>
  <si>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</si>
  <si>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</si>
  <si>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</si>
  <si>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</si>
  <si>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</si>
  <si>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</si>
  <si>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</si>
  <si>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</si>
  <si>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</si>
  <si>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</si>
  <si>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</si>
  <si>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</si>
  <si>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</si>
  <si>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</si>
  <si>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</si>
  <si>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</si>
  <si>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</si>
  <si>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</si>
  <si>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</si>
  <si>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</si>
  <si>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</si>
  <si>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</si>
  <si>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</si>
  <si>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</si>
  <si>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</si>
  <si>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</si>
  <si>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</si>
  <si>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</si>
  <si>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</si>
  <si>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</si>
  <si>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</si>
  <si>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</si>
  <si>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</si>
  <si>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</si>
  <si>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</si>
  <si>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</si>
  <si>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</si>
  <si>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</si>
  <si>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</si>
  <si>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</si>
  <si>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</si>
  <si>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</si>
  <si>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</si>
  <si>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</si>
  <si>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</si>
  <si>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</si>
  <si>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</si>
  <si>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</si>
  <si>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</si>
  <si>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</si>
  <si>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</si>
  <si>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</si>
  <si>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</si>
  <si>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</si>
  <si>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</si>
  <si>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</si>
  <si>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</si>
  <si>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</si>
  <si>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</si>
  <si>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</si>
  <si>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</si>
  <si>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</si>
  <si>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</si>
  <si>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</si>
  <si>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</si>
  <si>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</si>
  <si>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</si>
  <si>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</si>
  <si>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</si>
  <si>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</si>
  <si>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</si>
  <si>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</si>
  <si>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</si>
  <si>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</si>
  <si>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</si>
  <si>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</si>
  <si>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</si>
  <si>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</si>
  <si>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</si>
  <si>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</si>
  <si>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</si>
  <si>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</si>
  <si>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</si>
  <si>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</si>
  <si>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</si>
  <si>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</si>
  <si>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</si>
  <si>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</si>
  <si>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</si>
  <si>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</si>
  <si>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</si>
  <si>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</si>
  <si>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</si>
  <si>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</si>
  <si>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</si>
  <si>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</si>
  <si>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</si>
  <si>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</si>
  <si>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</si>
  <si>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</si>
  <si>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</si>
  <si>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</si>
  <si>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</si>
  <si>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</si>
  <si>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</si>
  <si>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</si>
  <si>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</si>
  <si>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</si>
  <si>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</si>
  <si>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</si>
  <si>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</si>
  <si>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</si>
  <si>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</si>
  <si>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</si>
  <si>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</si>
  <si>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</si>
  <si>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</si>
  <si>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</si>
  <si>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</si>
  <si>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</si>
  <si>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</si>
  <si>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</si>
  <si>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</si>
  <si>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</si>
  <si>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</si>
  <si>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</si>
  <si>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</si>
  <si>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</si>
  <si>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</si>
  <si>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</si>
  <si>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</si>
  <si>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</si>
  <si>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</si>
  <si>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</si>
  <si>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</si>
  <si>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</si>
  <si>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</si>
  <si>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</si>
  <si>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</si>
  <si>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</si>
  <si>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</si>
  <si>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</si>
  <si>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</si>
  <si>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</si>
  <si>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</si>
  <si>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</si>
  <si>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</si>
  <si>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</si>
  <si>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</si>
  <si>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</si>
  <si>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</si>
  <si>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</si>
  <si>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</si>
  <si>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</si>
  <si>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</si>
  <si>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</si>
  <si>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</si>
  <si>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</si>
  <si>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</si>
  <si>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</si>
  <si>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</si>
  <si>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</si>
  <si>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</si>
  <si>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</si>
  <si>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</si>
  <si>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</si>
  <si>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</si>
  <si>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</si>
  <si>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</si>
  <si>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</si>
  <si>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</si>
  <si>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</si>
  <si>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</si>
  <si>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</si>
  <si>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</si>
  <si>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</si>
  <si>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</si>
  <si>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</si>
  <si>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</si>
  <si>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</si>
  <si>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</si>
  <si>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</si>
  <si>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</si>
  <si>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</si>
  <si>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</si>
  <si>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</si>
  <si>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</si>
  <si>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</si>
  <si>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</si>
  <si>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</si>
  <si>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</si>
  <si>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</si>
  <si>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</si>
  <si>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</si>
  <si>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</si>
  <si>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</si>
  <si>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</si>
  <si>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</si>
  <si>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</si>
  <si>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</si>
  <si>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</si>
  <si>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</si>
  <si>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</si>
  <si>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</si>
  <si>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</si>
  <si>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</si>
  <si>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</si>
  <si>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</si>
  <si>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</si>
  <si>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</si>
  <si>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</si>
  <si>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</si>
  <si>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</si>
  <si>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</si>
  <si>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</si>
  <si>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</si>
  <si>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</si>
  <si>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</si>
  <si>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</si>
  <si>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</si>
  <si>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</si>
  <si>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</si>
  <si>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</si>
  <si>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</si>
  <si>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</si>
  <si>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</si>
  <si>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</si>
  <si>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</si>
  <si>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</si>
  <si>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</si>
  <si>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</si>
  <si>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</si>
  <si>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</si>
  <si>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</si>
  <si>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</si>
  <si>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</si>
  <si>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</si>
  <si>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</si>
  <si>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</si>
  <si>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</si>
  <si>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</si>
  <si>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</si>
  <si>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</si>
  <si>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</si>
  <si>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</si>
  <si>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</si>
  <si>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</si>
  <si>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</si>
  <si>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</si>
  <si>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</si>
  <si>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</si>
  <si>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</si>
  <si>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</si>
  <si>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</si>
  <si>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</si>
  <si>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</si>
  <si>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</si>
  <si>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</si>
  <si>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</si>
  <si>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</si>
  <si>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</si>
  <si>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</si>
  <si>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</si>
  <si>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</si>
  <si>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</si>
  <si>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</si>
  <si>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</si>
  <si>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</si>
  <si>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</si>
  <si>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</si>
  <si>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</si>
  <si>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</si>
  <si>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</si>
  <si>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</si>
  <si>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</si>
  <si>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</si>
  <si>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</si>
  <si>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</si>
  <si>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</si>
  <si>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</si>
  <si>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</si>
  <si>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</si>
  <si>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</si>
  <si>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</si>
  <si>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</si>
  <si>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</si>
  <si>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</si>
  <si>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</si>
  <si>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</si>
  <si>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</si>
  <si>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</si>
  <si>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</si>
  <si>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</si>
  <si>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</si>
  <si>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</si>
  <si>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</si>
  <si>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</si>
  <si>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</si>
  <si>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</si>
  <si>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</si>
  <si>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</si>
  <si>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</si>
  <si>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</si>
  <si>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</si>
  <si>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</si>
  <si>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</si>
  <si>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</si>
  <si>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</si>
  <si>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</si>
  <si>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</si>
  <si>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</si>
  <si>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</si>
  <si>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</si>
  <si>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</si>
  <si>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</si>
  <si>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</si>
  <si>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</si>
  <si>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</si>
  <si>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</si>
  <si>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</si>
  <si>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</si>
  <si>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</si>
  <si>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</si>
  <si>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</si>
  <si>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</si>
  <si>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</si>
  <si>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</si>
  <si>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</si>
  <si>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</si>
  <si>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</si>
  <si>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</si>
  <si>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</si>
  <si>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</si>
  <si>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</si>
  <si>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</si>
  <si>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</si>
  <si>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</si>
  <si>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</si>
  <si>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</si>
  <si>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</si>
  <si>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</si>
  <si>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</si>
  <si>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</si>
  <si>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</si>
  <si>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</si>
  <si>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</si>
  <si>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</si>
  <si>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</si>
  <si>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</si>
  <si>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</si>
  <si>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</si>
  <si>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</si>
  <si>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</si>
  <si>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</si>
  <si>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</si>
  <si>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</si>
  <si>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</si>
  <si>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</si>
  <si>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</si>
  <si>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</si>
  <si>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</si>
  <si>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</si>
  <si>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</si>
  <si>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</si>
  <si>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</si>
  <si>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</si>
  <si>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</si>
  <si>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</si>
  <si>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</si>
  <si>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</si>
  <si>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</si>
  <si>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</si>
  <si>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</si>
  <si>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</si>
  <si>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</si>
  <si>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</si>
  <si>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</si>
  <si>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</si>
  <si>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</si>
  <si>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</si>
  <si>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</si>
  <si>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</si>
  <si>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</si>
  <si>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</si>
  <si>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</si>
  <si>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</si>
  <si>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</si>
  <si>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</si>
  <si>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</si>
  <si>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</si>
  <si>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</si>
  <si>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</si>
  <si>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</si>
  <si>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</si>
  <si>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</si>
  <si>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</si>
  <si>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</si>
  <si>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</si>
  <si>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</si>
  <si>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</si>
  <si>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</si>
  <si>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</si>
  <si>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</si>
  <si>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</si>
  <si>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</si>
  <si>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</si>
  <si>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</si>
  <si>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</si>
  <si>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</si>
  <si>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</si>
  <si>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</si>
  <si>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</si>
  <si>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</si>
  <si>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</si>
  <si>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</si>
  <si>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</si>
  <si>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</si>
  <si>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</si>
  <si>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</si>
  <si>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</si>
  <si>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</si>
  <si>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</si>
  <si>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</si>
  <si>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</si>
  <si>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</si>
  <si>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</si>
  <si>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</si>
  <si>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</si>
  <si>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</si>
  <si>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</si>
  <si>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</si>
  <si>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</si>
  <si>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</si>
  <si>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</si>
  <si>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</si>
  <si>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</si>
  <si>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</si>
  <si>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</si>
  <si>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</si>
  <si>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</si>
  <si>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</si>
  <si>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</si>
  <si>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</si>
  <si>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</si>
  <si>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</si>
  <si>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</si>
  <si>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</si>
  <si>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</si>
  <si>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</si>
  <si>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</si>
  <si>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</si>
  <si>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</si>
  <si>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</si>
  <si>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</si>
  <si>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</si>
  <si>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</si>
  <si>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</si>
  <si>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</si>
  <si>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</si>
  <si>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</si>
  <si>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</si>
  <si>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</si>
  <si>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</si>
  <si>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</si>
  <si>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</si>
  <si>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</si>
  <si>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</si>
  <si>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</si>
  <si>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</si>
  <si>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</si>
  <si>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</si>
  <si>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</si>
  <si>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</si>
  <si>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</si>
  <si>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</si>
  <si>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</si>
  <si>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</si>
  <si>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</si>
  <si>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</si>
  <si>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</si>
  <si>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</si>
  <si>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</si>
  <si>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</si>
  <si>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</si>
  <si>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</si>
  <si>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</si>
  <si>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</si>
  <si>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</si>
  <si>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</si>
  <si>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</si>
  <si>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</si>
  <si>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</si>
  <si>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</si>
  <si>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</si>
  <si>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</si>
  <si>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</si>
  <si>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</si>
  <si>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</si>
  <si>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</si>
  <si>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</si>
  <si>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</si>
  <si>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</si>
  <si>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</si>
  <si>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</si>
  <si>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</si>
  <si>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</si>
  <si>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</si>
  <si>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</si>
  <si>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</si>
  <si>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</si>
  <si>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</si>
  <si>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</si>
  <si>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</si>
  <si>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</si>
  <si>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</si>
  <si>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</si>
  <si>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</si>
  <si>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</si>
  <si>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</si>
  <si>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</si>
  <si>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</si>
  <si>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</si>
  <si>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</si>
  <si>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</si>
  <si>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</si>
  <si>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</si>
  <si>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</si>
  <si>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</si>
  <si>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</si>
  <si>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</si>
  <si>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</si>
  <si>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</si>
  <si>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</si>
  <si>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</si>
  <si>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</si>
  <si>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</si>
  <si>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</si>
  <si>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</si>
  <si>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</si>
  <si>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</si>
  <si>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</si>
  <si>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</si>
  <si>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</si>
  <si>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</si>
  <si>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</si>
  <si>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</si>
  <si>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</si>
  <si>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</si>
  <si>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</si>
  <si>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</si>
  <si>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</si>
  <si>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</si>
  <si>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</si>
  <si>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</si>
  <si>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</si>
  <si>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</si>
  <si>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</si>
  <si>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</si>
  <si>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</si>
  <si>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</si>
  <si>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</si>
  <si>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</si>
  <si>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</si>
  <si>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</si>
  <si>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</si>
  <si>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</si>
  <si>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</si>
  <si>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</si>
  <si>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</si>
  <si>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</si>
  <si>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</si>
  <si>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</si>
  <si>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</si>
  <si>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</si>
  <si>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</si>
  <si>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</si>
  <si>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</si>
  <si>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</si>
  <si>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</si>
  <si>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</si>
  <si>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</si>
  <si>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</si>
  <si>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</si>
  <si>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</si>
  <si>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</si>
  <si>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</si>
  <si>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</si>
  <si>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</si>
  <si>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</si>
  <si>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</si>
  <si>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</si>
  <si>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</si>
  <si>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</si>
  <si>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</si>
  <si>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</si>
  <si>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</si>
  <si>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</si>
  <si>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</si>
  <si>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</si>
  <si>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</si>
  <si>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</si>
  <si>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</si>
  <si>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</si>
  <si>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</si>
  <si>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</si>
  <si>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</si>
  <si>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</si>
  <si>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</si>
  <si>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</si>
  <si>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</si>
  <si>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</si>
  <si>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</si>
  <si>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</si>
  <si>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</si>
  <si>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</si>
  <si>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</si>
  <si>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</si>
  <si>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</si>
  <si>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</si>
  <si>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</si>
  <si>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</si>
  <si>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</si>
  <si>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</si>
  <si>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</si>
  <si>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</si>
  <si>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</si>
  <si>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</si>
  <si>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</si>
  <si>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</si>
  <si>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</si>
  <si>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</si>
  <si>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</si>
  <si>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</si>
  <si>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</si>
  <si>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</si>
  <si>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</si>
  <si>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</si>
  <si>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</si>
  <si>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</si>
  <si>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</si>
  <si>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</si>
  <si>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</si>
  <si>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</si>
  <si>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</si>
  <si>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</si>
  <si>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</si>
  <si>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</si>
  <si>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</si>
  <si>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</si>
  <si>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</si>
  <si>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</si>
  <si>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</si>
  <si>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</si>
  <si>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</si>
  <si>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</si>
  <si>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</si>
  <si>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</si>
  <si>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</si>
  <si>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</si>
  <si>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</si>
  <si>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</si>
  <si>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</si>
  <si>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</si>
  <si>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</si>
  <si>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</si>
  <si>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</si>
  <si>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</si>
  <si>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</si>
  <si>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</si>
  <si>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</si>
  <si>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</si>
  <si>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</si>
  <si>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</si>
  <si>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</si>
  <si>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</si>
  <si>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</si>
  <si>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</si>
  <si>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</si>
  <si>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</si>
  <si>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</si>
  <si>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</si>
  <si>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</si>
  <si>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</si>
  <si>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</si>
  <si>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</si>
  <si>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</si>
  <si>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</si>
  <si>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</si>
  <si>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</si>
  <si>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</si>
  <si>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</si>
  <si>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</si>
  <si>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</si>
  <si>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</si>
  <si>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</si>
  <si>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</si>
  <si>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</si>
  <si>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</si>
  <si>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</si>
  <si>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</si>
  <si>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</si>
  <si>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</si>
  <si>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</si>
  <si>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</si>
  <si>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</si>
  <si>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</si>
  <si>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</si>
  <si>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</si>
  <si>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</si>
  <si>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</si>
  <si>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</si>
  <si>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</si>
  <si>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</si>
  <si>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</si>
  <si>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</si>
  <si>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</si>
  <si>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</si>
  <si>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</si>
  <si>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</si>
  <si>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</si>
  <si>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</si>
  <si>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</si>
  <si>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</si>
  <si>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</si>
  <si>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</si>
  <si>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</si>
  <si>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</si>
  <si>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</si>
  <si>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</si>
  <si>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</si>
  <si>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</si>
  <si>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</si>
  <si>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</si>
  <si>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</si>
  <si>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</si>
  <si>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</si>
  <si>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</si>
  <si>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</si>
  <si>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</si>
  <si>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</si>
  <si>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</si>
  <si>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</si>
  <si>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</si>
  <si>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</si>
  <si>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</si>
  <si>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</si>
  <si>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</si>
  <si>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</si>
  <si>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</si>
  <si>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</si>
  <si>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</si>
  <si>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</si>
  <si>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</si>
  <si>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</si>
  <si>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</si>
  <si>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</si>
  <si>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</si>
  <si>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</si>
  <si>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</si>
  <si>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</si>
  <si>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</si>
  <si>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</si>
  <si>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</si>
  <si>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</si>
  <si>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</si>
  <si>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</si>
  <si>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</si>
  <si>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</si>
  <si>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</si>
  <si>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</si>
  <si>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</si>
  <si>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</si>
  <si>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</si>
  <si>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</si>
  <si>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</si>
  <si>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</si>
  <si>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</si>
  <si>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</si>
  <si>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</si>
  <si>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</si>
  <si>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</si>
  <si>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</si>
  <si>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</si>
  <si>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</si>
  <si>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</si>
  <si>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</si>
  <si>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</si>
  <si>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</si>
  <si>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</si>
  <si>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</si>
  <si>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</si>
  <si>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</si>
  <si>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</si>
  <si>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</si>
  <si>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</si>
  <si>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</si>
  <si>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</si>
  <si>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</si>
  <si>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</si>
  <si>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</si>
  <si>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</si>
  <si>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</si>
  <si>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</si>
  <si>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</si>
  <si>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</si>
  <si>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</si>
  <si>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</si>
  <si>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</si>
  <si>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</si>
  <si>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</si>
  <si>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</si>
  <si>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</si>
  <si>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</si>
  <si>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</si>
  <si>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</si>
  <si>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</si>
  <si>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</si>
  <si>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</si>
  <si>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</si>
  <si>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</si>
  <si>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</si>
  <si>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</si>
  <si>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</si>
  <si>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</si>
  <si>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</si>
  <si>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</si>
  <si>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</si>
  <si>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</si>
  <si>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</si>
  <si>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</si>
  <si>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</si>
  <si>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</si>
  <si>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</si>
  <si>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</si>
  <si>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</si>
  <si>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</si>
  <si>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</si>
  <si>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</si>
  <si>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</si>
  <si>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</si>
  <si>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</si>
  <si>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</si>
  <si>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</si>
  <si>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</si>
  <si>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</si>
  <si>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</si>
  <si>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</si>
  <si>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</si>
  <si>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</si>
  <si>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</si>
  <si>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</si>
  <si>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</si>
  <si>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</si>
  <si>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</si>
  <si>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</si>
  <si>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</si>
  <si>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</si>
  <si>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</si>
  <si>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</si>
  <si>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</si>
  <si>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</si>
  <si>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</si>
  <si>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</si>
  <si>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</si>
  <si>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</si>
  <si>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</si>
  <si>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</si>
  <si>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</si>
  <si>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</si>
  <si>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</si>
  <si>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</si>
  <si>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</si>
  <si>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</si>
  <si>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</si>
  <si>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</si>
  <si>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</si>
  <si>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</si>
  <si>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</si>
  <si>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</si>
  <si>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</si>
  <si>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</si>
  <si>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</si>
  <si>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</si>
  <si>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</si>
  <si>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</si>
  <si>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</si>
  <si>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</si>
  <si>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</si>
  <si>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</si>
  <si>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</si>
  <si>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</si>
  <si>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</si>
  <si>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</si>
  <si>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</si>
  <si>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</si>
  <si>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</si>
  <si>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</si>
  <si>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</si>
  <si>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</si>
  <si>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</si>
  <si>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</si>
  <si>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</si>
  <si>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</si>
  <si>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</si>
  <si>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</si>
  <si>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</si>
  <si>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</si>
  <si>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</si>
  <si>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</si>
  <si>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</si>
  <si>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</si>
  <si>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</si>
  <si>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</si>
  <si>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</si>
  <si>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</si>
  <si>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</si>
  <si>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</si>
  <si>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</si>
  <si>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</si>
  <si>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</si>
  <si>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</si>
  <si>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</si>
  <si>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</si>
  <si>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</si>
  <si>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</si>
  <si>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</si>
  <si>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</si>
  <si>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</si>
  <si>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</si>
  <si>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</si>
  <si>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</si>
  <si>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</si>
  <si>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</si>
  <si>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</si>
  <si>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</si>
  <si>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</si>
  <si>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</si>
  <si>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</si>
  <si>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</si>
  <si>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</si>
  <si>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</si>
  <si>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</si>
  <si>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</si>
  <si>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</si>
  <si>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</si>
  <si>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</si>
  <si>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</si>
  <si>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</si>
  <si>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</si>
  <si>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</si>
  <si>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</si>
  <si>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</si>
  <si>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</si>
  <si>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</si>
  <si>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</si>
  <si>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</si>
  <si>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</si>
  <si>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</si>
  <si>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</si>
  <si>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</si>
  <si>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</si>
  <si>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</si>
  <si>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</si>
  <si>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</si>
  <si>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</si>
  <si>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</si>
  <si>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</si>
  <si>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</si>
  <si>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</si>
  <si>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</si>
  <si>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</si>
  <si>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</si>
  <si>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</si>
  <si>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</si>
  <si>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</si>
  <si>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</si>
  <si>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</si>
  <si>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</si>
  <si>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</si>
  <si>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</si>
  <si>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</si>
  <si>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</si>
  <si>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</si>
  <si>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</si>
  <si>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</si>
  <si>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</si>
  <si>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</si>
  <si>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</si>
  <si>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</si>
  <si>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</si>
  <si>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</si>
  <si>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</si>
  <si>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</si>
  <si>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</si>
  <si>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</si>
  <si>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</si>
  <si>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</si>
  <si>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</si>
  <si>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</si>
  <si>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</si>
  <si>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</si>
  <si>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</si>
  <si>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</si>
  <si>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</si>
  <si>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</si>
  <si>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</si>
  <si>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</si>
  <si>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</si>
  <si>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</si>
  <si>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</si>
  <si>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</si>
  <si>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</si>
  <si>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</si>
  <si>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</si>
  <si>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</si>
  <si>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</si>
  <si>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</si>
  <si>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</si>
  <si>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</si>
  <si>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</si>
  <si>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</si>
  <si>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</si>
  <si>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</si>
  <si>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</si>
  <si>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</si>
  <si>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</si>
  <si>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</si>
  <si>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</si>
  <si>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</si>
  <si>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</si>
  <si>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</si>
  <si>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</si>
  <si>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</si>
  <si>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</si>
  <si>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</si>
  <si>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</si>
  <si>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</si>
  <si>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</si>
  <si>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</si>
  <si>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</si>
  <si>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</si>
  <si>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</si>
  <si>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</si>
  <si>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</si>
  <si>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</si>
  <si>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</si>
  <si>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</si>
  <si>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</si>
  <si>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</si>
  <si>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</si>
  <si>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</si>
  <si>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</si>
  <si>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</si>
  <si>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</si>
  <si>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</si>
  <si>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</si>
  <si>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</si>
  <si>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</si>
  <si>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</si>
  <si>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</si>
  <si>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</si>
  <si>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</si>
  <si>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</si>
  <si>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</si>
  <si>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</si>
  <si>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</si>
  <si>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</si>
  <si>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</si>
  <si>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</si>
  <si>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</si>
  <si>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</si>
  <si>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</si>
  <si>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</si>
  <si>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</si>
  <si>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</si>
  <si>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</si>
  <si>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</si>
  <si>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</si>
  <si>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</si>
  <si>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</si>
  <si>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</si>
  <si>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</si>
  <si>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</si>
  <si>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</si>
  <si>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</si>
  <si>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</si>
  <si>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</si>
  <si>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</si>
  <si>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</si>
  <si>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</si>
  <si>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</si>
  <si>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</si>
  <si>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</si>
  <si>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</si>
  <si>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</si>
  <si>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</si>
  <si>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</si>
  <si>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</si>
  <si>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</si>
  <si>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</si>
  <si>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</si>
  <si>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</si>
  <si>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</si>
  <si>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</si>
  <si>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</si>
  <si>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</si>
  <si>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</si>
  <si>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</si>
  <si>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</si>
  <si>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</si>
  <si>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</si>
  <si>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</si>
  <si>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</si>
  <si>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</si>
  <si>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</si>
  <si>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</si>
  <si>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</si>
  <si>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</si>
  <si>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</si>
  <si>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</si>
  <si>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</si>
  <si>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</si>
  <si>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</si>
  <si>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</si>
  <si>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</si>
  <si>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</si>
  <si>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</si>
  <si>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</si>
  <si>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</si>
  <si>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</si>
  <si>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</si>
  <si>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</si>
  <si>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</si>
  <si>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</si>
  <si>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</si>
  <si>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</si>
  <si>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</si>
  <si>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</si>
  <si>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</si>
  <si>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</si>
  <si>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</si>
  <si>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</si>
  <si>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</si>
  <si>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</si>
  <si>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</si>
  <si>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</si>
  <si>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</si>
  <si>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</si>
  <si>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</si>
  <si>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</si>
  <si>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</si>
  <si>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</si>
  <si>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</si>
  <si>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</si>
  <si>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</si>
  <si>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</si>
  <si>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</si>
  <si>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</si>
  <si>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</si>
  <si>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</si>
  <si>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</si>
  <si>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</si>
  <si>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</si>
  <si>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</si>
  <si>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</si>
  <si>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</si>
  <si>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</si>
  <si>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</si>
  <si>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</si>
  <si>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</si>
  <si>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</si>
  <si>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</si>
  <si>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</si>
  <si>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</si>
  <si>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</si>
  <si>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</si>
  <si>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</si>
  <si>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</si>
  <si>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</si>
  <si>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</si>
  <si>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</si>
  <si>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</si>
  <si>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</si>
  <si>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</si>
  <si>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</si>
  <si>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</si>
  <si>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</si>
  <si>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</si>
  <si>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</si>
  <si>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</si>
  <si>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</si>
  <si>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</si>
  <si>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</si>
  <si>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</si>
  <si>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</si>
  <si>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</si>
  <si>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</si>
  <si>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</si>
  <si>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</si>
  <si>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</si>
  <si>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</si>
  <si>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</si>
  <si>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</si>
  <si>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</si>
  <si>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</si>
  <si>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</si>
  <si>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</si>
  <si>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</si>
  <si>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</si>
  <si>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</si>
  <si>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</si>
  <si>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</si>
  <si>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</si>
  <si>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</si>
  <si>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</si>
  <si>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</si>
  <si>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</si>
  <si>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</si>
  <si>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</si>
  <si>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</si>
  <si>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</si>
  <si>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</si>
  <si>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</si>
  <si>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</si>
  <si>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</si>
  <si>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</si>
  <si>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</si>
  <si>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</si>
  <si>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</si>
  <si>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</si>
  <si>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</si>
  <si>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</si>
  <si>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</si>
  <si>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</si>
  <si>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</si>
  <si>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</si>
  <si>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</si>
  <si>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</si>
  <si>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</si>
  <si>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</si>
  <si>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</si>
  <si>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</si>
  <si>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</si>
  <si>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</si>
  <si>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</si>
  <si>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</si>
  <si>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</si>
  <si>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</si>
  <si>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</si>
  <si>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</si>
  <si>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</si>
  <si>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</si>
  <si>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</si>
  <si>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</si>
  <si>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</si>
  <si>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</si>
  <si>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</si>
  <si>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</si>
  <si>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</si>
  <si>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</si>
  <si>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</si>
  <si>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</si>
  <si>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</si>
  <si>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</si>
  <si>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</si>
  <si>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</si>
  <si>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</si>
  <si>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</si>
  <si>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</si>
  <si>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</si>
  <si>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</si>
  <si>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</si>
  <si>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</si>
  <si>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</si>
  <si>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</si>
  <si>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</si>
  <si>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</si>
  <si>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</si>
  <si>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</si>
  <si>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</si>
  <si>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</si>
  <si>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</si>
  <si>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</si>
  <si>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</si>
  <si>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</si>
  <si>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</si>
  <si>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</si>
  <si>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</si>
  <si>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</si>
  <si>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</si>
  <si>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</si>
  <si>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</si>
  <si>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</si>
  <si>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</si>
  <si>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</si>
  <si>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</si>
  <si>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</si>
  <si>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</si>
  <si>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</si>
  <si>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</si>
  <si>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</si>
  <si>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</si>
  <si>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</si>
  <si>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</si>
  <si>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</si>
  <si>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</si>
  <si>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</si>
  <si>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</si>
  <si>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</si>
  <si>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</si>
  <si>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</si>
  <si>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</si>
  <si>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</si>
  <si>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</si>
  <si>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</si>
  <si>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</si>
  <si>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</si>
  <si>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</si>
  <si>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</si>
  <si>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</si>
  <si>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</si>
  <si>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</si>
  <si>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</si>
  <si>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</si>
  <si>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</si>
  <si>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</si>
  <si>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</si>
  <si>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</si>
  <si>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</si>
  <si>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</si>
  <si>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</si>
  <si>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</si>
  <si>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</si>
  <si>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</si>
  <si>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</si>
  <si>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</si>
  <si>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</si>
  <si>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</si>
  <si>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</si>
  <si>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</si>
  <si>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</si>
  <si>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</si>
  <si>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</si>
  <si>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</si>
  <si>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</si>
  <si>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</si>
  <si>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</si>
  <si>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</si>
  <si>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</si>
  <si>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</si>
  <si>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</si>
  <si>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</si>
  <si>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</si>
  <si>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</si>
  <si>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</si>
  <si>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</si>
  <si>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</si>
  <si>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</si>
  <si>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</si>
  <si>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</si>
  <si>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</si>
  <si>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</si>
  <si>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</si>
  <si>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</si>
  <si>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</si>
  <si>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</si>
  <si>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</si>
  <si>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</si>
  <si>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</si>
  <si>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</si>
  <si>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</si>
  <si>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</si>
  <si>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</si>
  <si>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</si>
  <si>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</si>
  <si>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</si>
  <si>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</si>
  <si>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</si>
  <si>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</si>
  <si>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</si>
  <si>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</si>
  <si>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</si>
  <si>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</si>
  <si>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</si>
  <si>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</si>
  <si>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</si>
  <si>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</si>
  <si>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</si>
  <si>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</si>
  <si>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</si>
  <si>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</si>
  <si>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</si>
  <si>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</si>
  <si>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</si>
  <si>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</si>
  <si>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</si>
  <si>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</si>
  <si>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</si>
  <si>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</si>
  <si>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</si>
  <si>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</si>
  <si>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</si>
  <si>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</si>
  <si>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</si>
  <si>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</si>
  <si>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</si>
  <si>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</si>
  <si>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</si>
  <si>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</si>
  <si>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</si>
  <si>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</si>
  <si>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</si>
  <si>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</si>
  <si>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</si>
  <si>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</si>
  <si>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</si>
  <si>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</si>
  <si>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</si>
  <si>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</si>
  <si>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</si>
  <si>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</si>
  <si>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</si>
  <si>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</si>
  <si>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</si>
  <si>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</si>
  <si>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</si>
  <si>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</si>
  <si>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</si>
  <si>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</si>
  <si>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</si>
  <si>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</si>
  <si>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</si>
  <si>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</si>
  <si>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</si>
  <si>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</si>
  <si>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</si>
  <si>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</si>
  <si>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</si>
  <si>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</si>
  <si>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</si>
  <si>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</si>
  <si>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</si>
  <si>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</si>
  <si>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</si>
  <si>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</si>
  <si>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</si>
  <si>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</si>
  <si>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</si>
  <si>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</si>
  <si>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</si>
  <si>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</si>
  <si>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</si>
  <si>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</si>
  <si>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</si>
  <si>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</si>
  <si>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</si>
  <si>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</si>
  <si>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</si>
  <si>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</si>
  <si>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</si>
  <si>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</si>
  <si>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</si>
  <si>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</si>
  <si>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</si>
  <si>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</si>
  <si>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</si>
  <si>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</si>
  <si>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</si>
  <si>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</si>
  <si>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</si>
  <si>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</si>
  <si>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</si>
  <si>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</si>
  <si>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</si>
  <si>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</si>
  <si>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</si>
  <si>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</si>
  <si>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</si>
  <si>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</si>
  <si>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</si>
  <si>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</si>
  <si>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</si>
  <si>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</si>
  <si>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</si>
  <si>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</si>
  <si>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</si>
  <si>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</si>
  <si>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</si>
  <si>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</si>
  <si>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</si>
  <si>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</si>
  <si>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</si>
  <si>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</si>
  <si>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</si>
  <si>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</si>
  <si>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</si>
  <si>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</si>
  <si>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</si>
  <si>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</si>
  <si>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</si>
  <si>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</si>
  <si>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</si>
  <si>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</si>
  <si>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</si>
  <si>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</si>
  <si>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</si>
  <si>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</si>
  <si>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</si>
  <si>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</si>
  <si>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</si>
  <si>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</si>
  <si>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</si>
  <si>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</si>
  <si>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</si>
  <si>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</si>
  <si>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</si>
  <si>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</si>
  <si>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</si>
  <si>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</si>
  <si>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</si>
  <si>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</si>
  <si>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</si>
  <si>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</si>
  <si>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</si>
  <si>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</si>
  <si>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</si>
  <si>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</si>
  <si>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</si>
  <si>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</si>
  <si>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</si>
  <si>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</si>
  <si>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</si>
  <si>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</si>
  <si>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</si>
  <si>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</si>
  <si>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</si>
  <si>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</si>
  <si>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</si>
  <si>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</si>
  <si>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</si>
  <si>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</si>
  <si>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</si>
  <si>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</si>
  <si>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</si>
  <si>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</si>
  <si>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</si>
  <si>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</si>
  <si>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</si>
  <si>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</si>
  <si>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</si>
  <si>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</si>
  <si>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</si>
  <si>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</si>
  <si>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</si>
  <si>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</si>
  <si>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</si>
  <si>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</si>
  <si>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</si>
  <si>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</si>
  <si>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</si>
  <si>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</si>
  <si>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</si>
  <si>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</si>
  <si>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</si>
  <si>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</si>
  <si>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</si>
  <si>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</si>
  <si>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</si>
  <si>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</si>
  <si>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</si>
  <si>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</si>
  <si>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</si>
  <si>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</si>
  <si>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</si>
  <si>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</si>
  <si>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</si>
  <si>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</si>
  <si>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</si>
  <si>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</si>
  <si>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</si>
  <si>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</si>
  <si>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</si>
  <si>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</si>
  <si>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</si>
  <si>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</si>
  <si>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</si>
  <si>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</si>
  <si>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</si>
  <si>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</si>
  <si>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</si>
  <si>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</si>
  <si>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</si>
  <si>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</si>
  <si>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</si>
  <si>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</si>
  <si>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</si>
  <si>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</si>
  <si>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</si>
  <si>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</si>
  <si>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</si>
  <si>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</si>
  <si>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</si>
  <si>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</si>
  <si>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</si>
  <si>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</si>
  <si>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</si>
  <si>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</si>
  <si>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</si>
  <si>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</si>
  <si>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</si>
  <si>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</si>
  <si>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</si>
  <si>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</si>
  <si>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</si>
  <si>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</si>
  <si>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</si>
  <si>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</si>
  <si>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</si>
  <si>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</si>
  <si>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</si>
  <si>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</si>
  <si>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</si>
  <si>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</si>
  <si>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</si>
  <si>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</si>
  <si>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</si>
  <si>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</si>
  <si>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</si>
  <si>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</si>
  <si>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</si>
  <si>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</si>
  <si>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</si>
  <si>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</si>
  <si>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</si>
  <si>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</si>
  <si>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</si>
  <si>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</si>
  <si>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</si>
  <si>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</si>
  <si>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</si>
  <si>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</si>
  <si>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</si>
  <si>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</si>
  <si>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</si>
  <si>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</si>
  <si>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</si>
  <si>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</si>
  <si>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</si>
  <si>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</si>
  <si>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</si>
  <si>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</si>
  <si>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</si>
  <si>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</si>
  <si>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</si>
  <si>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</si>
  <si>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</si>
  <si>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</si>
  <si>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</si>
  <si>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</si>
  <si>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</si>
  <si>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</si>
  <si>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</si>
  <si>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</si>
  <si>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</si>
  <si>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</si>
  <si>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</si>
  <si>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</si>
  <si>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</si>
  <si>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</si>
  <si>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</si>
  <si>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</si>
  <si>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</si>
  <si>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</si>
  <si>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</si>
  <si>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</si>
  <si>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</si>
  <si>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</si>
  <si>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</si>
  <si>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</si>
  <si>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</si>
  <si>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</si>
  <si>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</si>
  <si>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</si>
  <si>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</si>
  <si>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</si>
  <si>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</si>
  <si>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</si>
  <si>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</si>
  <si>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</si>
  <si>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</si>
  <si>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</si>
  <si>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</si>
  <si>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</si>
  <si>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</si>
  <si>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</si>
  <si>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</si>
  <si>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</si>
  <si>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</si>
  <si>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</si>
  <si>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</si>
  <si>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</si>
  <si>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</si>
  <si>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</si>
  <si>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</si>
  <si>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</si>
  <si>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</si>
  <si>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</si>
  <si>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</si>
  <si>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</si>
  <si>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</si>
  <si>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</si>
  <si>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</si>
  <si>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</si>
  <si>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</si>
  <si>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</si>
  <si>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</si>
  <si>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</si>
  <si>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</si>
  <si>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</si>
  <si>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</si>
  <si>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</si>
  <si>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</si>
  <si>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</si>
  <si>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</si>
  <si>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</si>
  <si>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</si>
  <si>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</si>
  <si>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</si>
  <si>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</si>
  <si>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</si>
  <si>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</si>
  <si>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</si>
  <si>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</si>
  <si>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</si>
  <si>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</si>
  <si>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</si>
  <si>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</si>
  <si>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</si>
  <si>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</si>
  <si>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</si>
  <si>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</si>
  <si>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</si>
  <si>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</si>
  <si>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</si>
  <si>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</si>
  <si>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</si>
  <si>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</si>
  <si>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</si>
  <si>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</si>
  <si>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</si>
  <si>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</si>
  <si>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</si>
  <si>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</si>
  <si>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</si>
  <si>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</si>
  <si>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</si>
  <si>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</si>
  <si>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</si>
  <si>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</si>
  <si>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</si>
  <si>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</si>
  <si>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</si>
  <si>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</si>
  <si>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</si>
  <si>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</si>
  <si>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</si>
  <si>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</si>
  <si>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</si>
  <si>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</si>
  <si>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</si>
  <si>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</si>
  <si>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</si>
  <si>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</si>
  <si>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</si>
  <si>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</si>
  <si>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</si>
  <si>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</si>
  <si>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</si>
  <si>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</si>
  <si>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</si>
  <si>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</si>
  <si>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</si>
  <si>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</si>
  <si>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</si>
  <si>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</si>
  <si>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</si>
  <si>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</si>
  <si>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</si>
  <si>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</si>
  <si>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</si>
  <si>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</si>
  <si>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</si>
  <si>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</si>
  <si>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</si>
  <si>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</si>
  <si>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</si>
  <si>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</si>
  <si>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</si>
  <si>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</si>
  <si>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</si>
  <si>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</si>
  <si>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</si>
  <si>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</si>
  <si>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</si>
  <si>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</si>
  <si>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</si>
  <si>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</si>
  <si>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</si>
  <si>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</si>
  <si>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</si>
  <si>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</si>
  <si>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</si>
  <si>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</si>
  <si>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</si>
  <si>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</si>
  <si>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</si>
  <si>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</si>
  <si>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</si>
  <si>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</si>
  <si>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</si>
  <si>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</si>
  <si>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</si>
  <si>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</si>
  <si>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</si>
  <si>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</si>
  <si>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</si>
  <si>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</si>
  <si>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</si>
  <si>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</si>
  <si>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</si>
  <si>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</si>
  <si>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</si>
  <si>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</si>
  <si>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</si>
  <si>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</si>
  <si>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</si>
  <si>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</si>
  <si>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</si>
  <si>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</si>
  <si>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</si>
  <si>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</si>
  <si>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</si>
  <si>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</si>
  <si>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</si>
  <si>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</si>
  <si>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</si>
  <si>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</si>
  <si>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</si>
  <si>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</si>
  <si>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</si>
  <si>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</si>
  <si>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</si>
  <si>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</si>
  <si>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</si>
  <si>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</si>
  <si>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</si>
  <si>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</si>
  <si>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</si>
  <si>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</si>
  <si>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</si>
  <si>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</si>
  <si>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</si>
  <si>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</si>
  <si>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</si>
  <si>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</si>
  <si>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</si>
  <si>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</si>
  <si>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</si>
  <si>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</si>
  <si>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</si>
  <si>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</si>
  <si>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</si>
  <si>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</si>
  <si>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</si>
  <si>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</si>
  <si>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</si>
  <si>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</si>
  <si>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</si>
  <si>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</si>
  <si>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</si>
  <si>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</si>
  <si>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</si>
  <si>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</si>
  <si>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</si>
  <si>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</si>
  <si>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</si>
  <si>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</si>
  <si>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</si>
  <si>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</si>
  <si>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</si>
  <si>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</si>
  <si>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</si>
  <si>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</si>
  <si>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</si>
  <si>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</si>
  <si>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</si>
  <si>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</si>
  <si>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</si>
  <si>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</si>
  <si>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</si>
  <si>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</si>
  <si>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</si>
  <si>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</si>
  <si>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</si>
  <si>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</si>
  <si>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</si>
  <si>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</si>
  <si>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</si>
  <si>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</si>
  <si>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</si>
  <si>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</si>
  <si>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</si>
  <si>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</si>
  <si>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</si>
  <si>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</si>
  <si>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</si>
  <si>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</si>
  <si>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</si>
  <si>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</si>
  <si>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</si>
  <si>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</si>
  <si>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</si>
  <si>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</si>
  <si>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</si>
  <si>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</si>
  <si>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</si>
  <si>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</si>
  <si>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</si>
  <si>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</si>
  <si>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</si>
  <si>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</si>
  <si>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</si>
  <si>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</si>
  <si>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</si>
  <si>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</si>
  <si>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</si>
  <si>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</si>
  <si>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</si>
  <si>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</si>
  <si>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</si>
  <si>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</si>
  <si>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</si>
  <si>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</si>
  <si>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</si>
  <si>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</si>
  <si>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</si>
  <si>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</si>
  <si>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</si>
  <si>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</si>
  <si>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</si>
  <si>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</si>
  <si>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</si>
  <si>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</si>
  <si>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</si>
  <si>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</si>
  <si>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</si>
  <si>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</si>
  <si>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</si>
  <si>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</si>
  <si>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</si>
  <si>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</si>
  <si>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</si>
  <si>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</si>
  <si>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</si>
  <si>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</si>
  <si>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</si>
  <si>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</si>
  <si>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</si>
  <si>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</si>
  <si>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</si>
  <si>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</si>
  <si>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</si>
  <si>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</si>
  <si>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</si>
  <si>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</si>
  <si>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</si>
  <si>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</si>
  <si>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</si>
  <si>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</si>
  <si>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</si>
  <si>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</si>
  <si>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</si>
  <si>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</si>
  <si>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</si>
  <si>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</si>
  <si>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</si>
  <si>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</si>
  <si>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</si>
  <si>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</si>
  <si>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</si>
  <si>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</si>
  <si>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</si>
  <si>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</si>
  <si>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</si>
  <si>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</si>
  <si>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</si>
  <si>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</si>
  <si>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</si>
  <si>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</si>
  <si>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</si>
  <si>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</si>
  <si>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</si>
  <si>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</si>
  <si>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</si>
  <si>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</si>
  <si>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</si>
  <si>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</si>
  <si>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</si>
  <si>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</si>
  <si>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</si>
  <si>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</si>
  <si>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</si>
  <si>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</si>
  <si>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</si>
  <si>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</si>
  <si>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</si>
  <si>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</si>
  <si>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</si>
  <si>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</si>
  <si>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</si>
  <si>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</si>
  <si>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</si>
  <si>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</si>
  <si>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</si>
  <si>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</si>
  <si>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</si>
  <si>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</si>
  <si>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</si>
  <si>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</si>
  <si>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</si>
  <si>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</si>
  <si>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</si>
  <si>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</si>
  <si>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</si>
  <si>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</si>
  <si>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</si>
  <si>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</si>
  <si>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</si>
  <si>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</si>
  <si>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</si>
  <si>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</si>
  <si>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</si>
  <si>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</si>
  <si>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</si>
  <si>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</si>
  <si>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</si>
  <si>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</si>
  <si>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</si>
  <si>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</si>
  <si>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</si>
  <si>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</si>
  <si>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</si>
  <si>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</si>
  <si>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</si>
  <si>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</si>
  <si>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</si>
  <si>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</si>
  <si>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</si>
  <si>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</si>
  <si>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</si>
  <si>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</si>
  <si>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</si>
  <si>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</si>
  <si>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</si>
  <si>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</si>
  <si>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</si>
  <si>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</si>
  <si>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</si>
  <si>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</si>
  <si>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</si>
  <si>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</si>
  <si>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</si>
  <si>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</si>
  <si>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</si>
  <si>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</si>
  <si>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</si>
  <si>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</si>
  <si>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</si>
  <si>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</si>
  <si>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</si>
  <si>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</si>
  <si>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</si>
  <si>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</si>
  <si>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</si>
  <si>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</si>
  <si>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</si>
  <si>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</si>
  <si>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</si>
  <si>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</si>
  <si>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</si>
  <si>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</si>
  <si>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</si>
  <si>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</si>
  <si>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</si>
  <si>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</si>
  <si>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</si>
  <si>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</si>
  <si>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</si>
  <si>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</si>
  <si>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</si>
  <si>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</si>
  <si>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</si>
  <si>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</si>
  <si>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</si>
  <si>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</si>
  <si>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</si>
  <si>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</si>
  <si>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</si>
  <si>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</si>
  <si>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</si>
  <si>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</si>
  <si>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</si>
  <si>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</si>
  <si>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</si>
  <si>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</si>
  <si>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</si>
  <si>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</si>
  <si>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</si>
  <si>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</si>
  <si>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</si>
  <si>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</si>
  <si>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</si>
  <si>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</si>
  <si>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</si>
  <si>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</si>
  <si>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</si>
  <si>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</si>
  <si>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</si>
  <si>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</si>
  <si>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</si>
  <si>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</si>
  <si>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</si>
  <si>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</si>
  <si>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</si>
  <si>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</si>
  <si>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</si>
  <si>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</si>
  <si>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</si>
  <si>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</si>
  <si>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</si>
  <si>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</si>
  <si>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</si>
  <si>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</si>
  <si>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</si>
  <si>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</si>
  <si>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</si>
  <si>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</si>
  <si>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</si>
  <si>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</si>
  <si>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</si>
  <si>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</si>
  <si>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</si>
  <si>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</si>
  <si>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</si>
  <si>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</si>
  <si>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</si>
  <si>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</si>
  <si>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</si>
  <si>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</si>
  <si>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</si>
  <si>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</si>
  <si>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</si>
  <si>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</si>
  <si>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</si>
  <si>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</si>
  <si>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</si>
  <si>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</si>
  <si>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</si>
  <si>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</si>
  <si>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</si>
  <si>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</si>
  <si>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</si>
  <si>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</si>
  <si>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</si>
  <si>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</si>
  <si>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</si>
  <si>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</si>
  <si>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</si>
  <si>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</si>
  <si>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</si>
  <si>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</si>
  <si>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</si>
  <si>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</si>
  <si>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</si>
  <si>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</si>
  <si>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</si>
  <si>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</si>
  <si>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</si>
  <si>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</si>
  <si>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</si>
  <si>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</si>
  <si>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</si>
  <si>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</si>
  <si>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</si>
  <si>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</si>
  <si>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</si>
  <si>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</si>
  <si>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</si>
  <si>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</si>
  <si>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</si>
  <si>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</si>
  <si>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</si>
  <si>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</si>
  <si>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</si>
  <si>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</si>
  <si>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</si>
  <si>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</si>
  <si>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</si>
  <si>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</si>
  <si>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</si>
  <si>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</si>
  <si>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</si>
  <si>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</si>
  <si>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</si>
  <si>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</si>
  <si>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</si>
  <si>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</si>
  <si>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</si>
  <si>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</si>
  <si>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</si>
  <si>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</si>
  <si>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</si>
  <si>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</si>
  <si>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</si>
  <si>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</si>
  <si>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</si>
  <si>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</si>
  <si>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</si>
  <si>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</si>
  <si>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</si>
  <si>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</si>
  <si>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</si>
  <si>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</si>
  <si>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</si>
  <si>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</si>
  <si>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</si>
  <si>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</si>
  <si>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</si>
  <si>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</si>
  <si>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</si>
  <si>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</si>
  <si>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</si>
  <si>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</si>
  <si>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</si>
  <si>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</si>
  <si>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</si>
  <si>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</si>
  <si>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</si>
  <si>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</si>
  <si>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</si>
  <si>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</si>
  <si>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</si>
  <si>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</si>
  <si>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</si>
  <si>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</si>
  <si>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</si>
  <si>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</si>
  <si>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</si>
  <si>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</si>
  <si>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</si>
  <si>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</si>
  <si>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</si>
  <si>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</si>
  <si>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</si>
  <si>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</si>
  <si>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</si>
  <si>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</si>
  <si>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</si>
  <si>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</si>
  <si>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</si>
  <si>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</si>
  <si>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</si>
  <si>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</si>
  <si>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</si>
  <si>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</si>
  <si>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</si>
  <si>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</si>
  <si>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</si>
  <si>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</si>
  <si>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</si>
  <si>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</si>
  <si>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</si>
  <si>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</si>
  <si>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</si>
  <si>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</si>
  <si>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</si>
  <si>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</si>
  <si>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</si>
  <si>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</si>
  <si>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</si>
  <si>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</si>
  <si>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</si>
  <si>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</si>
  <si>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</si>
  <si>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</si>
  <si>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</si>
  <si>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</si>
  <si>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</si>
  <si>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</si>
  <si>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</si>
  <si>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</si>
  <si>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</si>
  <si>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</si>
  <si>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</si>
  <si>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</si>
  <si>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</si>
  <si>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</si>
  <si>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</si>
  <si>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</si>
  <si>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</si>
  <si>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</si>
  <si>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</si>
  <si>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</si>
  <si>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</si>
  <si>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</si>
  <si>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</si>
  <si>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</si>
  <si>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</si>
  <si>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</si>
  <si>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</si>
  <si>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</si>
  <si>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</si>
  <si>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</si>
  <si>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</si>
  <si>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</si>
  <si>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</si>
  <si>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</si>
  <si>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</si>
  <si>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</si>
  <si>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</si>
  <si>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</si>
  <si>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</si>
  <si>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</si>
  <si>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</si>
  <si>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</si>
  <si>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</si>
  <si>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</si>
  <si>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</si>
  <si>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</si>
  <si>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</si>
  <si>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</si>
  <si>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</si>
  <si>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</si>
  <si>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</si>
  <si>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</si>
  <si>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</si>
  <si>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</si>
  <si>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</si>
  <si>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</si>
  <si>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</si>
  <si>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</si>
  <si>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</si>
  <si>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</si>
  <si>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</si>
  <si>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</si>
  <si>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</si>
  <si>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</si>
  <si>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</si>
  <si>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</si>
  <si>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</si>
  <si>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</si>
  <si>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</si>
  <si>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</si>
  <si>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</si>
  <si>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</si>
  <si>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</si>
  <si>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</si>
  <si>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</si>
  <si>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</si>
  <si>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</si>
  <si>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</si>
  <si>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</si>
  <si>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</si>
  <si>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</si>
  <si>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</si>
  <si>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</si>
  <si>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</si>
  <si>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</si>
  <si>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</si>
  <si>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</si>
  <si>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</si>
  <si>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</si>
  <si>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</si>
  <si>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</si>
  <si>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</si>
  <si>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</si>
  <si>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</si>
  <si>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</si>
  <si>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</si>
  <si>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</si>
  <si>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</si>
  <si>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</si>
  <si>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</si>
  <si>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</si>
  <si>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</si>
  <si>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</si>
  <si>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</si>
  <si>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</si>
  <si>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</si>
  <si>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</si>
  <si>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</si>
  <si>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</si>
  <si>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</si>
  <si>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</si>
  <si>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</si>
  <si>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</si>
  <si>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</si>
  <si>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</si>
  <si>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</si>
  <si>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</si>
  <si>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</si>
  <si>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</si>
  <si>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</si>
  <si>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</si>
  <si>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</si>
  <si>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</si>
  <si>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</si>
  <si>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</si>
  <si>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</si>
  <si>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</si>
  <si>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</si>
  <si>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</si>
  <si>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</si>
  <si>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</si>
  <si>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</si>
  <si>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</si>
  <si>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</si>
  <si>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</si>
  <si>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</si>
  <si>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</si>
  <si>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</si>
  <si>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</si>
  <si>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</si>
  <si>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</si>
  <si>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</si>
  <si>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</si>
  <si>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</si>
  <si>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</si>
  <si>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</si>
  <si>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</si>
  <si>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</si>
  <si>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</si>
  <si>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</si>
  <si>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</si>
  <si>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</si>
  <si>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</si>
  <si>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</si>
  <si>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</si>
  <si>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</si>
  <si>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</si>
  <si>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</si>
  <si>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</si>
  <si>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</si>
  <si>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</si>
  <si>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</si>
  <si>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</si>
  <si>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</si>
  <si>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</si>
  <si>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</si>
  <si>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</si>
  <si>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</si>
  <si>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</si>
  <si>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</si>
  <si>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</si>
  <si>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</si>
  <si>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</si>
  <si>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</si>
  <si>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</si>
  <si>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</si>
  <si>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</si>
  <si>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</si>
  <si>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</si>
  <si>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</si>
  <si>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</si>
  <si>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</si>
  <si>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</si>
  <si>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</si>
  <si>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</si>
  <si>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</si>
  <si>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</si>
  <si>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</si>
  <si>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</si>
  <si>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</si>
  <si>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</si>
  <si>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</si>
  <si>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</si>
  <si>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</si>
  <si>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</si>
  <si>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</si>
  <si>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</si>
  <si>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</si>
  <si>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</si>
  <si>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</si>
  <si>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</si>
  <si>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</si>
  <si>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</si>
  <si>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</si>
  <si>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</si>
  <si>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</si>
  <si>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</si>
  <si>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</si>
  <si>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</si>
  <si>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</si>
  <si>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</si>
  <si>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</si>
  <si>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</si>
  <si>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</si>
  <si>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</si>
  <si>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</si>
  <si>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</si>
  <si>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</si>
  <si>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</si>
  <si>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PCM-20251005-00002749</t>
  </si>
  <si>
    <t>wrong TRM FB as hub site RIY2083 site was stolen , when up TRM share connected site down due to power issue , also our team reached found all modules stolen and now team checking .</t>
  </si>
  <si>
    <t>PCM-20251005-00002678</t>
  </si>
  <si>
    <t xml:space="preserve">site has access issue at night inside desert area , team will check at morning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</si>
  <si>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</si>
  <si>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</si>
  <si>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</si>
  <si>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</si>
  <si>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</si>
  <si>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</si>
  <si>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</si>
  <si>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</si>
  <si>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PCM-20251005-00002684</t>
  </si>
  <si>
    <t xml:space="preserve">EM team need 10 min </t>
  </si>
  <si>
    <t>PCM-20251005-00002721</t>
  </si>
  <si>
    <t xml:space="preserve">EM team need 20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</si>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</sst>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0">
    <sortCondition ref="H1:H3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2" totalsRowShown="0" headerRowDxfId="157" dataDxfId="156" headerRowBorderDxfId="154" tableBorderDxfId="155" totalsRowBorderDxfId="153">
  <autoFilter ref="A1:CJ2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6" totalsRowShown="0" headerRowDxfId="31" dataDxfId="30" headerRowBorderDxfId="28" tableBorderDxfId="29">
  <autoFilter ref="A1:L1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1" totalsRowShown="0" headerRowDxfId="15" dataDxfId="14" headerRowBorderDxfId="12" tableBorderDxfId="13">
  <autoFilter ref="A1:L2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0"/>
  <sheetViews>
    <sheetView workbookViewId="0">
      <selection activeCell="D6" sqref="D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272.92291273148294</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45935.871338657409</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45935.871338657409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45935.871338657409</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45935.871338657409</v>
      </c>
      <c r="H6" s="68"/>
      <c r="I6" s="73" t="str">
        <f>IFERROR(VLOOKUP(D6,DB!A:F,6,0),"")</f>
        <v/>
      </c>
      <c r="J6" s="73" t="str">
        <f>IFERROR(VLOOKUP(D6,DB!A:G,7,0),"")</f>
        <v/>
      </c>
      <c r="K6" s="69"/>
      <c r="L6" s="70" t="str">
        <f>IFERROR(VLOOKUP(D6,DB!A:I,9,0),"")</f>
        <v/>
      </c>
    </row>
    <row r="7" spans="1:12" ht="15" customHeight="1">
      <c r="A7" s="141"/>
      <c r="B7" s="142" t="str">
        <f>IFERROR(VLOOKUP(D7,DB!A:K,11,0),"")</f>
        <v/>
      </c>
      <c r="C7" s="142"/>
      <c r="D7" s="142"/>
      <c r="E7" s="143"/>
      <c r="F7" s="144"/>
      <c r="G7" s="145">
        <f ca="1">IFERROR(NOW()-F7,"")</f>
        <v>45935.871338657409</v>
      </c>
      <c r="H7" s="144"/>
      <c r="I7" s="142" t="str">
        <f>IFERROR(VLOOKUP(D7,DB!A:F,6,0),"")</f>
        <v/>
      </c>
      <c r="J7" s="142" t="str">
        <f>IFERROR(VLOOKUP(D7,DB!A:G,7,0),"")</f>
        <v/>
      </c>
      <c r="K7" s="146"/>
      <c r="L7" s="147" t="str">
        <f>IFERROR(VLOOKUP(D7,DB!A:I,9,0),"")</f>
        <v/>
      </c>
    </row>
    <row r="8" spans="1:12" ht="15" customHeight="1">
      <c r="A8" s="141"/>
      <c r="B8" s="142" t="str">
        <f>IFERROR(VLOOKUP(D8,DB!A:K,11,0),"")</f>
        <v/>
      </c>
      <c r="C8" s="142"/>
      <c r="D8" s="142"/>
      <c r="E8" s="143"/>
      <c r="F8" s="144"/>
      <c r="G8" s="145">
        <f ca="1">IFERROR(NOW()-F8,"")</f>
        <v>45935.871338657409</v>
      </c>
      <c r="H8" s="144"/>
      <c r="I8" s="142" t="str">
        <f>IFERROR(VLOOKUP(D8,DB!A:F,6,0),"")</f>
        <v/>
      </c>
      <c r="J8" s="142" t="str">
        <f>IFERROR(VLOOKUP(D8,DB!A:G,7,0),"")</f>
        <v/>
      </c>
      <c r="K8" s="146"/>
      <c r="L8" s="147" t="str">
        <f>IFERROR(VLOOKUP(D8,DB!A:I,9,0),"")</f>
        <v/>
      </c>
    </row>
    <row r="9" spans="1:12" ht="15" customHeight="1">
      <c r="A9" s="63"/>
      <c r="B9" s="73" t="str">
        <f>IFERROR(VLOOKUP(D9,DB!A:K,11,0),"")</f>
        <v/>
      </c>
      <c r="C9" s="64"/>
      <c r="D9" s="64"/>
      <c r="E9" s="65"/>
      <c r="F9" s="66"/>
      <c r="G9" s="67">
        <f ca="1">IFERROR(NOW()-F9,"")</f>
        <v>45935.871338657409</v>
      </c>
      <c r="H9" s="68"/>
      <c r="I9" s="73" t="str">
        <f>IFERROR(VLOOKUP(D9,DB!A:F,6,0),"")</f>
        <v/>
      </c>
      <c r="J9" s="73" t="str">
        <f>IFERROR(VLOOKUP(D9,DB!A:G,7,0),"")</f>
        <v/>
      </c>
      <c r="K9" s="69"/>
      <c r="L9" s="70" t="str">
        <f>IFERROR(VLOOKUP(D9,DB!A:I,9,0),"")</f>
        <v/>
      </c>
    </row>
    <row r="10" spans="1:12" ht="15" customHeight="1">
      <c r="A10" s="63"/>
      <c r="B10" s="73" t="str">
        <f>IFERROR(VLOOKUP(D10,DB!A:K,11,0),"")</f>
        <v/>
      </c>
      <c r="C10" s="64"/>
      <c r="D10" s="93"/>
      <c r="E10" s="65"/>
      <c r="F10" s="66"/>
      <c r="G10" s="67">
        <f ca="1">IFERROR(NOW()-F10,"")</f>
        <v>45935.871338657409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45935.871338657409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45935.871338657409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45935.871338657409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45935.871338657409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45935.871338657409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45935.871338657409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45935.871338657409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45935.871338657409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45935.871338657409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45935.871338657409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45935.871338657409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45935.871338657409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45935.871338657409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45935.871338657409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45935.871338657409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45935.871338657409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45935.871338657409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45935.871338657409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45935.871338657409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45935.871338657409</v>
      </c>
      <c r="H30" s="68"/>
      <c r="I30" s="73" t="str">
        <f>IFERROR(VLOOKUP(D30,DB!A:F,6,0),"")</f>
        <v/>
      </c>
      <c r="J30" s="73" t="str">
        <f>IFERROR(VLOOKUP(D30,DB!A:G,7,0),"")</f>
        <v/>
      </c>
      <c r="K30" s="69"/>
      <c r="L30" s="70" t="str">
        <f>IFERROR(VLOOKUP(D30,DB!A:I,9,0),"")</f>
        <v/>
      </c>
    </row>
  </sheetData>
  <customSheetViews>
    <customSheetView guid="{F6042A99-DD27-4453-835D-0834D95730CC}" filter="1" showAutoFilter="1">
      <pageMargins left="0" right="0" top="0" bottom="0" header="0" footer="0"/>
      <autoFilter ref="B1:M1" xr:uid="{15EE7739-86D9-42AA-8C4D-2AF9D52609C9}"/>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2"/>
  <sheetViews>
    <sheetView tabSelected="1" workbookViewId="0">
      <selection activeCell="C8" sqref="C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244.21955624999828</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129.14425532407768</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110.8715006944476</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0.43922060185286682</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30328</v>
      </c>
      <c r="E7" s="131" t="s">
        <v>38964</v>
      </c>
      <c r="F7" s="132">
        <v>45935.864791666667</v>
      </c>
      <c r="G7" s="133">
        <f ca="1">IFERROR(NOW()-F7,"-")</f>
        <v>6.5469907422084361E-3</v>
      </c>
      <c r="H7" s="132">
        <v>45935.568958333337</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2</v>
      </c>
      <c r="D8" s="18" t="s">
        <v>38864</v>
      </c>
      <c r="E8" s="131" t="s">
        <v>38964</v>
      </c>
      <c r="F8" s="132">
        <v>45935.822453703702</v>
      </c>
      <c r="G8" s="133">
        <f ca="1">IFERROR(NOW()-F8,"-")</f>
        <v>4.8884953706874512E-2</v>
      </c>
      <c r="H8" s="132">
        <v>45935.813425925924</v>
      </c>
      <c r="I8" s="18" t="str">
        <f>IFERROR(VLOOKUP(D8,DB!A:F,6,0),"")</f>
        <v>Power Cube</v>
      </c>
      <c r="J8" s="18" t="str">
        <f>IFERROR(VLOOKUP(D8,DB!A:G,7,0),"")</f>
        <v>Good+No BB Design</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48"/>
      <c r="E9" s="131"/>
      <c r="F9" s="132"/>
      <c r="G9" s="133">
        <f ca="1">IFERROR(NOW()-F9,"-")</f>
        <v>45935.871338657409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45935.871338657409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45935.871338657409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45935.871338657409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45935.871338657409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45935.871338657409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45935.871338657409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45935.871338657409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45935.871338657409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45935.871338657409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45935.871338657409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45935.871338657409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45935.871338657409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45935.871338657409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45935.871338657409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45935.871338657409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45935.871338657409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45935.871338657409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45935.871338657409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45935.871338657409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45935.871338657409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45935.871338657409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45935.871338657409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45935.871338657409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45935.871338657409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45935.871338657409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45935.871338657409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45935.871338657409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45935.871338657409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45935.871338657409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45935.871338657409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45935.871338657409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45935.871338657409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45935.871338657409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45935.871338657409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45935.871338657409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45935.871338657409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45935.871338657409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45935.871338657409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45935.871338657409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45935.871338657409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45935.871338657409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45935.871338657409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45935.871338657409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45935.871338657409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45935.871338657409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45935.871338657409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45935.871338657409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45935.871338657409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45935.871338657409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45935.871338657409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45935.871338657409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45935.871338657409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45935.871338657409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45935.871338657409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45935.871338657409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45935.871338657409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45935.871338657409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45935.871338657409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45935.871338657409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45935.871338657409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45935.871338657409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45935.871338657409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45935.871338657409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45935.871338657409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45935.871338657409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45935.871338657409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45935.871338657409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45935.871338657409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45935.871338657409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45935.871338657409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45935.871338657409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45935.871338657409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45935.871338657409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45935.871338657409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45935.871338657409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45935.871338657409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45935.871338657409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45935.871338657409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45935.871338657409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45935.871338657409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45935.871338657409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45935.871338657409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45935.871338657409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45935.871338657409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45935.871338657409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45935.871338657409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45935.871338657409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45935.871338657409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45935.871338657409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45935.871338657409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45935.871338657409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45935.871338657409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45935.871338657409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45935.871338657409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45935.871338657409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45935.871338657409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45935.871338657409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45935.871338657409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45935.871338657409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45935.871338657409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45935.871338657409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45935.871338657409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45935.871338657409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45935.871338657409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45935.871338657409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45935.871338657409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45935.871338657409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45935.871338657409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45935.871338657409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45935.871338657409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45935.871338657409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45935.871338657409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45935.871338657409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45935.871338657409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45935.871338657409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45935.871338657409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45935.871338657409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45935.871338657409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45935.871338657409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45935.871338657409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45935.871338657409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45935.871338657409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45935.871338657409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45935.871338657409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45935.871338657409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45935.871338657409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45935.871338657409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45935.871338657409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45935.871338657409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45935.871338657409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45935.871338657409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45935.871338657409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45935.871338657409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45935.871338657409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45935.871338657409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45935.871338657409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45935.871338657409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45935.871338657409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45935.871338657409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45935.871338657409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45935.871338657409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45935.871338657409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45935.871338657409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45935.871338657409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45935.871338657409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45935.871338657409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45935.871338657409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45935.871338657409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45935.871338657409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45935.871338657409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45935.871338657409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45935.871338657409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45935.871338657409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45935.871338657409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45935.871338657409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45935.871338657409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45935.871338657409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45935.871338657409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45935.871338657409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45935.871338657409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45935.871338657409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45935.871338657409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45935.871338657409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45935.871338657409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45935.871338657409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45935.871338657409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45935.871338657409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45935.871338657409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45935.871338657409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45935.871338657409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45935.871338657409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45935.871338657409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45935.871338657409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45935.871338657409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45935.871338657409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45935.871338657409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45935.871338657409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45935.871338657409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45935.871338657409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45935.871338657409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45935.871338657409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45935.871338657409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45935.871338657409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45935.871338657409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45935.871338657409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45935.871338657409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45935.871338657409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45935.871338657409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45935.871338657409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45935.871338657409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45935.871338657409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45935.871338657409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45935.871338657409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45935.871338657409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45935.871338657409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45935.871338657409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45935.871338657409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45935.871338657409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45935.871338657409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45935.871338657409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45935.871338657409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45935.871338657409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45935.871338657409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45935.871338657409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45935.871338657409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45935.871338657409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45935.871338657409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45935.871338657409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45935.871338657409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45935.871338657409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45935.871338657409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45935.871338657409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45935.871338657409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45935.871338657409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45935.871338657409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45935.871338657409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45935.871338657409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45935.871338657409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45935.871338657409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45935.871338657409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45935.871338657409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45935.871338657409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45935.871338657409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45935.871338657409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45935.871338657409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45935.871338657409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45935.871338657409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45935.871338657409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45935.871338657409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45935.871338657409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45935.871338657409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45935.871338657409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45935.871338657409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45935.871338657409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45935.871338657409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45935.871338657409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45935.871338657409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45935.871338657409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45935.871338657409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45935.871338657409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45935.871338657409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45935.871338657409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45935.871338657409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45935.871338657409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45935.871338657409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45935.871338657409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45935.871338657409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45935.871338657409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45935.871338657409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45935.871338657409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45935.871338657409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45935.871338657409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45935.871338657409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45935.871338657409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45935.871338657409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45935.871338657409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45935.871338657409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45935.871338657409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45935.871338657409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45935.871338657409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45935.871338657409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45935.871338657409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45935.871338657409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45935.871338657409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45935.871338657409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45935.871338657409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45935.871338657409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45935.871338657409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45935.871338657409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45935.871338657409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45935.871338657409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45935.871338657409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45935.871338657409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45935.871338657409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45935.871338657409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45935.871338657409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45935.871338657409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45935.871338657409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45935.871338657409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45935.871338657409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45935.871338657409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45935.871338657409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45935.871338657409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sheetData>
  <dataValidations count="2">
    <dataValidation allowBlank="1" showInputMessage="1" showErrorMessage="1" sqref="E1" xr:uid="{4D935161-CDD3-4592-B877-3FB59C99E142}"/>
    <dataValidation type="list" allowBlank="1" showInputMessage="1" showErrorMessage="1" sqref="E3:E29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45935.871338657409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45935.871338657409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45935.871338657409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45935.871338657409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45935.871338657409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45935.871338657409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45935.871338657409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45935.871338657409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45935.871338657409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45935.871338657409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45935.871338657409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45935.871338657409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45935.871338657409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45935.871338657409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45935.871338657409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45935.871338657409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45935.871338657409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45935.871338657409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45935.871338657409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45935.871338657409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45935.871338657409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45935.871338657409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45935.871338657409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45935.871338657409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45935.871338657409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45935.871338657409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45935.871338657409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45935.871338657409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45935.871338657409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45935.871338657409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45935.871338657409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45935.871338657409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45935.871338657409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45935.871338657409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45935.871338657409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45935.871338657409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45935.871338657409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45935.871338657409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45935.871338657409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45935.871338657409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45935.871338657409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45935.871338657409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45935.871338657409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45935.871338657409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45935.871338657409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45935.871338657409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45935.871338657409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45935.871338657409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45935.871338657409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45935.871338657409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45935.871338657409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45935.871338657409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45935.871338657409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45935.871338657409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45935.871338657409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45935.871338657409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45935.871338657409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45935.871338657409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45935.871338657409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45935.871338657409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45935.871338657409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45935.871338657409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45935.871338657409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45935.871338657409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45935.871338657409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45935.871338657409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45935.871338657409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45935.871338657409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45935.871338657409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45935.871338657409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45935.871338657409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45935.871338657409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45935.871338657409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45935.871338657409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45935.871338657409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45935.871338657409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45935.871338657409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45935.871338657409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45935.871338657409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45935.871338657409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45935.871338657409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45935.871338657409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45935.871338657409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45935.871338657409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45935.871338657409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45935.871338657409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45935.871338657409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45935.871338657409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45935.871338657409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45935.871338657409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45935.871338657409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45935.871338657409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45935.871338657409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45935.871338657409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45935.871338657409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45935.871338657409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45935.871338657409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45935.871338657409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45935.871338657409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45935.871338657409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45935.871338657409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45935.871338657409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45935.871338657409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45935.871338657409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45935.871338657409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45935.871338657409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45935.871338657409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45935.871338657409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45935.871338657409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45935.871338657409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45935.871338657409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45935.871338657409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45935.871338657409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45935.871338657409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45935.871338657409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45935.871338657409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45935.871338657409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45935.871338657409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45935.871338657409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45935.871338657409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45935.871338657409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45935.871338657409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45935.871338657409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45935.871338657409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45935.871338657409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45935.871338657409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45935.871338657409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45935.871338657409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45935.871338657409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45935.871338657409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45935.871338657409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45935.871338657409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45935.871338657409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45935.871338657409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45935.871338657409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45935.871338657409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45935.871338657409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45935.871338657409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45935.871338657409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45935.871338657409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45935.871338657409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45935.871338657409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45935.871338657409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45935.871338657409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45935.871338657409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45935.871338657409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45935.871338657409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45935.871338657409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45935.871338657409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45935.871338657409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45935.871338657409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45935.871338657409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45935.871338657409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45935.871338657409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45935.871338657409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45935.871338657409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45935.871338657409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45935.871338657409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45935.871338657409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45935.871338657409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45935.871338657409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45935.871338657409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45935.871338657409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45935.871338657409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45935.871338657409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45935.871338657409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45935.871338657409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45935.871338657409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45935.871338657409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45935.871338657409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45935.871338657409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45935.871338657409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45935.871338657409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45935.871338657409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45935.871338657409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45935.871338657409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45935.871338657409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45935.871338657409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45935.871338657409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45935.871338657409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45935.871338657409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45935.871338657409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45935.871338657409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45935.871338657409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45935.871338657409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45935.871338657409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45935.871338657409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45935.871338657409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45935.871338657409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45935.871338657409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45935.871338657409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45935.871338657409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45935.871338657409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45935.871338657409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45935.871338657409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45935.871338657409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45935.871338657409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45935.871338657409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45935.871338657409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45935.871338657409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45935.871338657409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45935.871338657409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45935.871338657409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45935.871338657409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45935.871338657409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45935.871338657409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45935.871338657409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45935.871338657409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45935.871338657409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45935.871338657409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45935.871338657409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45935.871338657409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45935.871338657409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45935.871338657409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45935.871338657409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45935.871338657409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45935.871338657409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45935.871338657409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45935.871338657409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45935.871338657409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45935.871338657409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45935.871338657409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45935.871338657409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45935.871338657409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45935.871338657409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45935.871338657409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45935.871338657409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45935.871338657409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45935.871338657409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45935.871338657409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45935.871338657409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45935.871338657409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45935.871338657409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45935.871338657409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45935.871338657409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45935.871338657409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45935.871338657409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45935.871338657409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45935.871338657409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45935.871338657409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45935.871338657409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45935.871338657409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45935.871338657409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45935.871338657409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45935.871338657409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45935.871338657409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45935.871338657409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45935.871338657409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45935.871338657409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45935.871338657409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45935.871338657409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45935.871338657409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45935.871338657409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45935.871338657409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45935.871338657409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45935.871338657409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45935.871338657409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45935.871338657409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45935.871338657409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45935.871338657409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45935.871338657409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45935.871338657409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45935.871338657409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45935.871338657409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45935.871338657409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45935.871338657409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45935.871338657409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45935.871338657409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45935.871338657409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45935.871338657409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45935.871338657409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45935.871338657409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45935.871338657409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45935.871338657409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45935.871338657409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45935.871338657409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45935.871338657409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45935.871338657409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45935.871338657409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45935.871338657409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45935.871338657409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45935.871338657409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45935.871338657409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45935.871338657409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45935.871338657409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45935.871338657409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45935.871338657409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45935.871338657409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45935.871338657409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45935.871338657409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45935.871338657409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45935.871338657409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45935.871338657409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45935.871338657409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45935.871338657409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45935.871338657409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45935.871338657409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45935.871338657409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45935.871338657409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45935.871338657409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45935.871338657409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45935.871338657409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45935.871338657409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45935.871338657409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45935.871338657409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45935.871338657409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45935.871338657409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45935.871338657409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45935.871338657409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45935.871338657409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45935.871338657409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45935.871338657409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45935.871338657409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45935.871338657409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45935.871338657409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45935.871338657409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45935.871338657409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45935.871338657409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45935.871338657409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45935.871338657409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45935.871338657409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45935.871338657409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45935.871338657409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45935.871338657409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45935.871338657409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45935.871338657409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45935.871338657409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45935.871338657409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45935.871338657409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45935.871338657409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45935.871338657409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45935.871338657409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45935.871338657409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45935.871338657409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45935.871338657409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45935.871338657409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45935.871338657409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45935.871338657409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45935.871338657409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45935.871338657409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45935.871338657409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45935.871338657409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45935.871338657409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45935.871338657409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45935.871338657409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45935.871338657409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45935.871338657409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45935.871338657409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45935.871338657409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45935.871338657409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45935.871338657409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45935.871338657409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45935.871338657409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45935.871338657409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45935.871338657409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45935.871338657409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45935.871338657409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45935.871338657409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45935.871338657409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45935.871338657409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45935.871338657409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45935.871338657409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45935.871338657409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45935.871338657409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45935.871338657409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45935.871338657409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45935.871338657409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45935.871338657409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45935.871338657409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45935.871338657409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45935.871338657409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45935.871338657409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45935.871338657409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45935.871338657409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45935.871338657409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45935.871338657409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45935.871338657409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45935.871338657409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45935.871338657409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45935.871338657409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45935.871338657409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45935.871338657409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45935.871338657409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45935.871338657409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45935.871338657409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45935.871338657409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45935.871338657409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45935.871338657409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45935.871338657409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45935.871338657409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45935.871338657409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45935.871338657409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45935.871338657409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45935.871338657409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45935.871338657409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45935.871338657409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45935.871338657409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45935.871338657409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45935.871338657409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45935.871338657409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45935.871338657409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45935.871338657409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45935.871338657409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45935.871338657409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45935.871338657409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45935.871338657409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45935.871338657409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45935.871338657409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45935.871338657409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45935.871338657409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45935.871338657409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45935.871338657409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45935.871338657409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45935.871338657409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45935.871338657409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45935.871338657409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45935.871338657409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45935.871338657409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45935.871338657409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45935.871338657409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45935.871338657409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45935.871338657409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45935.871338657409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45935.871338657409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45935.871338657409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45935.871338657409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45935.871338657409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45935.871338657409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45935.871338657409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45935.871338657409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45935.871338657409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45935.871338657409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45935.871338657409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45935.871338657409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45935.871338657409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45935.871338657409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45935.871338657409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45935.871338657409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45935.871338657409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45935.871338657409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45935.871338657409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45935.871338657409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45935.871338657409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45935.871338657409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45935.871338657409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45935.871338657409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45935.871338657409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45935.871338657409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45935.871338657409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45935.871338657409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45935.871338657409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45935.871338657409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45935.871338657409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45935.871338657409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45935.871338657409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45935.871338657409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45935.871338657409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45935.871338657409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45935.871338657409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45935.871338657409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45935.871338657409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45935.871338657409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45935.871338657409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45935.871338657409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45935.871338657409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45935.871338657409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45935.871338657409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45935.871338657409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45935.871338657409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45935.871338657409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45935.871338657409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45935.871338657409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45935.871338657409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45935.871338657409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45935.871338657409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45935.871338657409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45935.871338657409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45935.871338657409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45935.871338657409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45935.871338657409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45935.871338657409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45935.871338657409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45935.871338657409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45935.871338657409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45935.871338657409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45935.871338657409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45935.871338657409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45935.871338657409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45935.871338657409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45935.871338657409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45935.871338657409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45935.871338657409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45935.871338657409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45935.871338657409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45935.871338657409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45935.871338657409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45935.871338657409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45935.871338657409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45935.871338657409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45935.871338657409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45935.871338657409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45935.871338657409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45935.871338657409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45935.871338657409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45935.871338657409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45935.871338657409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45935.871338657409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45935.871338657409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45935.871338657409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45935.871338657409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45935.871338657409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45935.871338657409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45935.871338657409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45935.871338657409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45935.871338657409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45935.871338657409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45935.871338657409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45935.871338657409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45935.871338657409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45935.871338657409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45935.871338657409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45935.871338657409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45935.871338657409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45935.871338657409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45935.871338657409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45935.871338657409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45935.871338657409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45935.871338657409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45935.871338657409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45935.871338657409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45935.871338657409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45935.871338657409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45935.871338657409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45935.871338657409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45935.871338657409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45935.871338657409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45935.871338657409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45935.871338657409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45935.871338657409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45935.871338657409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45935.871338657409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45935.871338657409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45935.871338657409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45935.871338657409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45935.871338657409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45935.871338657409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45935.871338657409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45935.871338657409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45935.871338657409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45935.871338657409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45935.871338657409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45935.871338657409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45935.871338657409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45935.871338657409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45935.871338657409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45935.871338657409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45935.871338657409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45935.871338657409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45935.871338657409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45935.871338657409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45935.871338657409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45935.871338657409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45935.871338657409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45935.871338657409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45935.871338657409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45935.871338657409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45935.871338657409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45935.871338657409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45935.871338657409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45935.871338657409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45935.871338657409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45935.871338657409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45935.871338657409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45935.871338657409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45935.871338657409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45935.871338657409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45935.871338657409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45935.871338657409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45935.871338657409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45935.871338657409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45935.871338657409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45935.871338657409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45935.871338657409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45935.871338657409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45935.871338657409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45935.871338657409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45935.871338657409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45935.871338657409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45935.871338657409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45935.871338657409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45935.871338657409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45935.871338657409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45935.871338657409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45935.871338657409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45935.871338657409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45935.871338657409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45935.871338657409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45935.871338657409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45935.871338657409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45935.871338657409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45935.871338657409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45935.871338657409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45935.871338657409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45935.871338657409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45935.871338657409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45935.871338657409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45935.871338657409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45935.871338657409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45935.871338657409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45935.871338657409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45935.871338657409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45935.871338657409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45935.871338657409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45935.871338657409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45935.871338657409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45935.871338657409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45935.871338657409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45935.871338657409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45935.871338657409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45935.871338657409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45935.871338657409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45935.871338657409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45935.871338657409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45935.871338657409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45935.871338657409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45935.871338657409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45935.871338657409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45935.871338657409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45935.871338657409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45935.871338657409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45935.871338657409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45935.871338657409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45935.871338657409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45935.871338657409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45935.871338657409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45935.871338657409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45935.871338657409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45935.871338657409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45935.871338657409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45935.871338657409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45935.871338657409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45935.871338657409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45935.871338657409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45935.871338657409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45935.871338657409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45935.871338657409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45935.871338657409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45935.871338657409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45935.871338657409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45935.871338657409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45935.871338657409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45935.871338657409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45935.871338657409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45935.871338657409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45935.871338657409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45935.871338657409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45935.871338657409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45935.871338657409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45935.871338657409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45935.871338657409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45935.871338657409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45935.871338657409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45935.871338657409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45935.871338657409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45935.871338657409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45935.871338657409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45935.871338657409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45935.871338657409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45935.871338657409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45935.871338657409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45935.871338657409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45935.871338657409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45935.871338657409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45935.871338657409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45935.871338657409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45935.871338657409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45935.871338657409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45935.871338657409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45935.871338657409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45935.871338657409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45935.871338657409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45935.871338657409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45935.871338657409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45935.871338657409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45935.871338657409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45935.871338657409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45935.871338657409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45935.871338657409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45935.871338657409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45935.871338657409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45935.871338657409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45935.871338657409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45935.871338657409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45935.871338657409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45935.871338657409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45935.871338657409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45935.871338657409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45935.871338657409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45935.871338657409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45935.871338657409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45935.871338657409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45935.871338657409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45935.871338657409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45935.871338657409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45935.871338657409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45935.871338657409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45935.871338657409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45935.871338657409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45935.871338657409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45935.871338657409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45935.871338657409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45935.871338657409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45935.871338657409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45935.871338657409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45935.871338657409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45935.871338657409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45935.871338657409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45935.871338657409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45935.871338657409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45935.871338657409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45935.871338657409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45935.871338657409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45935.871338657409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45935.871338657409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45935.871338657409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45935.871338657409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45935.871338657409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45935.871338657409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45935.871338657409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45935.871338657409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45935.871338657409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45935.871338657409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45935.871338657409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45935.871338657409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45935.871338657409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45935.871338657409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45935.871338657409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45935.871338657409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45935.871338657409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45935.871338657409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45935.871338657409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45935.871338657409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45935.871338657409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45935.871338657409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45935.871338657409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45935.871338657409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45935.871338657409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45935.871338657409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45935.871338657409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45935.871338657409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45935.871338657409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45935.871338657409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45935.871338657409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45935.871338657409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45935.871338657409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45935.871338657409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45935.871338657409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45935.871338657409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45935.871338657409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45935.871338657409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45935.871338657409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45935.871338657409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45935.871338657409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45935.871338657409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45935.871338657409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45935.871338657409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45935.871338657409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45935.871338657409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45935.871338657409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45935.871338657409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45935.871338657409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45935.871338657409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45935.871338657409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45935.871338657409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45935.871338657409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45935.871338657409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45935.871338657409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45935.871338657409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45935.871338657409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45935.871338657409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45935.871338657409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45935.871338657409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45935.871338657409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45935.871338657409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45935.871338657409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45935.871338657409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45935.871338657409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45935.871338657409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45935.871338657409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45935.871338657409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45935.871338657409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45935.871338657409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45935.871338657409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45935.871338657409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45935.871338657409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45935.871338657409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45935.871338657409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45935.871338657409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45935.871338657409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45935.871338657409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45935.871338657409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45935.871338657409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45935.871338657409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45935.871338657409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45935.871338657409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45935.871338657409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45935.871338657409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45935.871338657409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45935.871338657409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45935.871338657409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45935.871338657409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45935.871338657409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45935.871338657409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45935.871338657409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45935.871338657409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45935.871338657409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45935.871338657409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45935.871338657409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45935.871338657409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45935.871338657409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45935.871338657409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45935.871338657409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45935.871338657409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45935.871338657409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45935.871338657409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45935.871338657409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45935.871338657409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45935.871338657409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45935.871338657409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45935.871338657409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45935.871338657409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45935.871338657409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45935.871338657409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45935.871338657409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45935.871338657409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45935.871338657409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45935.871338657409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45935.871338657409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45935.871338657409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45935.871338657409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45935.871338657409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45935.871338657409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45935.871338657409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45935.871338657409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45935.871338657409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45935.871338657409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45935.871338657409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45935.871338657409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45935.871338657409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45935.871338657409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45935.871338657409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45935.871338657409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45935.871338657409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45935.871338657409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45935.871338657409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45935.871338657409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45935.871338657409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45935.871338657409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45935.871338657409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45935.871338657409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45935.871338657409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45935.871338657409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45935.871338657409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45935.871338657409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45935.871338657409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45935.871338657409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45935.871338657409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45935.871338657409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45935.871338657409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45935.871338657409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45935.871338657409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45935.871338657409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45935.871338657409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45935.871338657409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45935.871338657409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45935.871338657409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45935.871338657409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45935.871338657409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45935.871338657409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45935.871338657409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45935.871338657409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45935.871338657409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45935.871338657409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45935.871338657409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45935.871338657409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45935.871338657409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45935.871338657409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45935.871338657409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45935.871338657409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45935.871338657409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45935.871338657409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45935.871338657409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45935.871338657409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45935.871338657409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45935.871338657409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45935.871338657409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45935.871338657409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45935.871338657409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45935.871338657409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45935.871338657409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45935.871338657409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45935.871338657409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45935.871338657409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45935.871338657409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45935.871338657409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45935.871338657409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45935.871338657409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45935.871338657409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45935.871338657409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45935.871338657409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45935.871338657409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45935.871338657409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45935.871338657409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45935.871338657409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45935.871338657409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45935.871338657409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45935.871338657409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45935.871338657409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45935.871338657409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45935.871338657409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45935.871338657409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45935.871338657409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45935.871338657409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45935.871338657409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45935.871338657409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45935.871338657409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45935.871338657409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45935.871338657409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45935.871338657409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45935.871338657409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45935.871338657409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45935.871338657409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45935.871338657409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45935.871338657409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45935.871338657409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45935.871338657409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45935.871338657409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45935.871338657409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45935.871338657409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45935.871338657409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45935.871338657409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45935.871338657409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45935.871338657409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45935.871338657409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45935.871338657409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45935.871338657409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45935.871338657409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45935.871338657409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45935.871338657409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45935.871338657409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45935.871338657409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45935.871338657409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45935.871338657409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45935.871338657409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45935.871338657409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45935.871338657409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45935.871338657409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45935.871338657409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45935.871338657409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45935.871338657409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45935.871338657409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45935.871338657409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45935.871338657409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45935.871338657409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45935.871338657409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45935.871338657409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45935.871338657409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45935.871338657409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45935.871338657409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45935.871338657409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45935.871338657409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45935.871338657409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45935.871338657409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45935.871338657409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45935.871338657409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45935.871338657409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45935.871338657409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45935.871338657409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45935.871338657409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45935.871338657409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45935.871338657409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45935.871338657409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45935.871338657409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45935.871338657409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45935.871338657409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45935.871338657409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45935.871338657409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45935.871338657409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45935.871338657409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45935.871338657409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45935.871338657409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45935.871338657409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45935.871338657409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45935.871338657409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45935.871338657409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45935.871338657409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45935.871338657409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45935.871338657409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45935.871338657409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45935.871338657409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45935.871338657409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45935.871338657409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45935.871338657409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45935.871338657409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45935.871338657409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45935.871338657409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45935.871338657409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45935.871338657409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45935.871338657409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45935.871338657409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45935.871338657409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45935.871338657409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45935.871338657409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45935.871338657409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45935.871338657409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45935.871338657409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45935.871338657409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45935.871338657409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45935.871338657409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45935.871338657409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45935.871338657409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45935.871338657409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45935.871338657409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45935.871338657409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45935.871338657409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45935.871338657409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45935.871338657409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45935.871338657409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45935.871338657409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45935.871338657409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45935.871338657409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45935.871338657409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45935.871338657409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45935.871338657409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45935.871338657409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45935.871338657409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45935.871338657409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45935.871338657409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45935.871338657409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45935.871338657409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45935.871338657409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45935.871338657409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45935.871338657409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45935.871338657409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45935.871338657409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45935.871338657409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45935.871338657409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45935.871338657409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45935.871338657409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45935.871338657409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45935.871338657409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45935.871338657409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45935.871338657409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45935.871338657409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45935.871338657409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45935.871338657409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45935.871338657409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45935.871338657409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45935.871338657409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45935.871338657409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45935.871338657409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45935.871338657409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45935.871338657409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45935.871338657409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45935.871338657409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45935.871338657409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45935.871338657409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45935.871338657409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45935.871338657409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45935.871338657409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45935.871338657409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45935.871338657409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45935.871338657409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45935.871338657409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45935.871338657409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45935.871338657409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45935.871338657409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45935.871338657409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45935.871338657409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45935.871338657409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45935.871338657409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45935.871338657409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45935.871338657409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45935.871338657409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45935.871338657409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45935.871338657409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45935.871338657409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45935.871338657409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45935.871338657409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45935.871338657409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45935.871338657409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45935.871338657409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45935.871338657409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45935.871338657409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45935.871338657409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45935.871338657409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45935.871338657409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45935.871338657409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45935.871338657409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45935.871338657409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45935.871338657409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45935.871338657409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45935.871338657409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45935.871338657409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45935.871338657409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45935.871338657409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45935.871338657409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45935.871338657409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45935.871338657409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45935.871338657409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45935.871338657409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45935.871338657409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45935.871338657409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45935.871338657409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45935.871338657409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45935.871338657409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45935.871338657409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45935.871338657409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45935.871338657409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45935.871338657409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45935.871338657409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45935.871338657409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45935.871338657409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45935.871338657409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45935.871338657409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45935.871338657409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45935.871338657409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45935.871338657409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45935.871338657409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45935.871338657409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45935.871338657409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45935.871338657409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45935.871338657409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45935.871338657409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45935.871338657409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45935.871338657409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45935.871338657409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45935.871338657409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45935.871338657409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45935.871338657409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45935.871338657409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45935.871338657409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45935.871338657409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45935.871338657409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45935.871338657409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45935.871338657409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45935.871338657409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45935.871338657409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45935.871338657409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45935.871338657409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45935.871338657409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45935.871338657409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45935.871338657409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45935.871338657409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45935.871338657409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45935.871338657409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45935.871338657409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45935.871338657409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45935.871338657409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45935.871338657409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45935.871338657409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45935.871338657409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45935.871338657409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45935.871338657409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45935.871338657409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45935.871338657409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45935.871338657409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45935.871338657409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45935.871338657409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45935.871338657409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45935.871338657409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45935.871338657409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45935.871338657409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45935.871338657409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45935.871338657409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45935.871338657409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45935.871338657409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45935.871338657409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45935.871338657409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45935.871338657409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45935.871338657409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45935.871338657409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45935.871338657409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45935.871338657409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45935.871338657409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45935.871338657409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45935.871338657409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45935.871338657409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45935.871338657409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45935.871338657409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45935.871338657409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45935.871338657409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45935.871338657409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45935.871338657409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45935.871338657409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45935.871338657409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45935.871338657409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45935.871338657409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45935.871338657409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45935.871338657409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45935.871338657409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45935.871338657409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45935.871338657409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45935.871338657409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45935.871338657409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45935.871338657409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45935.871338657409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45935.871338657409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45935.871338657409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45935.871338657409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45935.871338657409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45935.871338657409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45935.871338657409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45935.871338657409</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232.39062106481288</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0.71439421296236105</v>
      </c>
      <c r="H3" s="113">
        <v>45935.07104166667</v>
      </c>
      <c r="I3" s="110" t="str">
        <f>IFERROR(VLOOKUP(D3,DB!A:F,6,0),"")</f>
        <v>Generator-SG</v>
      </c>
      <c r="J3" s="110" t="str">
        <f>IFERROR(VLOOKUP(D3,DB!A:G,7,0),"")</f>
        <v>Good</v>
      </c>
      <c r="K3" s="115" t="s">
        <v>39061</v>
      </c>
      <c r="L3" s="107" t="str">
        <f>IFERROR(VLOOKUP(D3,DB!A:I,9,0),"")</f>
        <v>Latis</v>
      </c>
    </row>
    <row r="4" spans="1:16" ht="15" customHeight="1">
      <c r="A4" s="110"/>
      <c r="B4" s="110" t="str">
        <f>IFERROR(VLOOKUP(D4,DB!A:K,11,0),"")</f>
        <v/>
      </c>
      <c r="C4" s="111"/>
      <c r="D4" s="107"/>
      <c r="E4" s="112"/>
      <c r="F4" s="113"/>
      <c r="G4" s="114">
        <f ca="1">IFERROR(NOW()-F4,"")</f>
        <v>45935.871338657409</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45935.871338657409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45935.871338657409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45935.871338657409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45935.871338657409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45935.871338657409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45935.871338657409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45935.871338657409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45935.871338657409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45935.871338657409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45935.871338657409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45935.871338657409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45935.871338657409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45935.871338657409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45935.871338657409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45935.871338657409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45935.871338657409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45935.871338657409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45935.871338657409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45935.871338657409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45935.871338657409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45935.871338657409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45935.871338657409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45935.871338657409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45935.871338657409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45935.871338657409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45935.871338657409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45935.871338657409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45935.871338657409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45935.871338657409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45935.871338657409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45935.871338657409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45935.871338657409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45935.871338657409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45935.871338657409</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45935.871338657409</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45935.871338657409</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45935.871338657409</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45935.871338657409</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45935.871338657409</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45935.871338657409</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45935.871338657409</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45935.871338657409</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45935.871338657409</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45935.871338657409</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45935.871338657409</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45935.871338657409</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45935.871338657409</v>
      </c>
      <c r="H51" s="113"/>
      <c r="I51" s="110" t="str">
        <f>IFERROR(VLOOKUP(D51,DB!A:F,6,0),"")</f>
        <v/>
      </c>
      <c r="J51" s="110" t="str">
        <f>IFERROR(VLOOKUP(D51,DB!A:G,7,0),"")</f>
        <v/>
      </c>
      <c r="K51" s="115"/>
      <c r="L51" s="107" t="str">
        <f>IFERROR(VLOOKUP(D51,DB!A:I,9,0),"")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F24" sqref="F2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44.039278472220758</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9.6824613425924326</v>
      </c>
      <c r="H3" s="38">
        <v>45926.158159722225</v>
      </c>
      <c r="I3" s="37" t="str">
        <f>IFERROR(VLOOKUP(D3,DB!A:F,6,0),"")</f>
        <v>SCECO</v>
      </c>
      <c r="J3" s="37" t="str">
        <f>IFERROR(VLOOKUP(D3,DB!A:G,7,0),"")</f>
        <v>Good</v>
      </c>
      <c r="K3" s="37" t="s">
        <v>39065</v>
      </c>
      <c r="L3" s="37" t="str">
        <f>IFERROR(VLOOKUP(D3,DB!A:I,9,0),"")</f>
        <v>Latis</v>
      </c>
      <c r="M3" s="136"/>
    </row>
    <row r="4" spans="1:13" ht="15">
      <c r="A4" s="37" t="s">
        <v>39066</v>
      </c>
      <c r="B4" s="37" t="str">
        <f>IFERROR(VLOOKUP(D4,DB!A:K,11,0),"")</f>
        <v>R5</v>
      </c>
      <c r="C4" s="37">
        <v>1</v>
      </c>
      <c r="D4" s="137" t="s">
        <v>35025</v>
      </c>
      <c r="E4" s="37" t="s">
        <v>38964</v>
      </c>
      <c r="F4" s="38">
        <v>45935.827650462961</v>
      </c>
      <c r="G4" s="39">
        <f ca="1">IFERROR(NOW()-F4,"-")</f>
        <v>4.3688194447895512E-2</v>
      </c>
      <c r="H4" s="38">
        <v>45935.821863425925</v>
      </c>
      <c r="I4" s="37" t="str">
        <f>IFERROR(VLOOKUP(D4,DB!A:F,6,0),"")</f>
        <v>Generator-SG</v>
      </c>
      <c r="J4" s="37" t="str">
        <f>IFERROR(VLOOKUP(D4,DB!A:G,7,0),"")</f>
        <v>Vandalized</v>
      </c>
      <c r="K4" s="37" t="s">
        <v>39067</v>
      </c>
      <c r="L4" s="37" t="str">
        <f>IFERROR(VLOOKUP(D4,DB!A:I,9,0),"")</f>
        <v>Latis</v>
      </c>
      <c r="M4" s="136"/>
    </row>
    <row r="5" spans="1:13" ht="15">
      <c r="A5" s="37" t="s">
        <v>39068</v>
      </c>
      <c r="B5" s="37" t="str">
        <f>IFERROR(VLOOKUP(D5,DB!A:K,11,0),"")</f>
        <v>R5</v>
      </c>
      <c r="C5" s="37">
        <v>2</v>
      </c>
      <c r="D5" s="137" t="s">
        <v>31780</v>
      </c>
      <c r="E5" s="37" t="s">
        <v>38964</v>
      </c>
      <c r="F5" s="38">
        <v>45935.843715277777</v>
      </c>
      <c r="G5" s="39">
        <f ca="1">IFERROR(NOW()-F5,"-")</f>
        <v>2.7623379632132128E-2</v>
      </c>
      <c r="H5" s="38">
        <v>45935.852083333331</v>
      </c>
      <c r="I5" s="37" t="str">
        <f>IFERROR(VLOOKUP(D5,DB!A:F,6,0),"")</f>
        <v>Generator-SG</v>
      </c>
      <c r="J5" s="37" t="str">
        <f>IFERROR(VLOOKUP(D5,DB!A:G,7,0),"")</f>
        <v>Vandalized</v>
      </c>
      <c r="K5" s="37" t="s">
        <v>39069</v>
      </c>
      <c r="L5" s="37" t="str">
        <f>IFERROR(VLOOKUP(D5,DB!A:I,9,0),"")</f>
        <v>Latis</v>
      </c>
      <c r="M5" s="136"/>
    </row>
    <row r="6" spans="1:13" ht="15">
      <c r="A6" s="37"/>
      <c r="B6" s="37" t="str">
        <f>IFERROR(VLOOKUP(D6,DB!A:K,11,0),"")</f>
        <v/>
      </c>
      <c r="C6" s="37"/>
      <c r="D6" s="37"/>
      <c r="E6" s="37"/>
      <c r="F6" s="38"/>
      <c r="G6" s="39">
        <f ca="1">IFERROR(NOW()-F6,"-")</f>
        <v>45935.871338657409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45935.871338657409</v>
      </c>
      <c r="H7" s="38"/>
      <c r="I7" s="37" t="str">
        <f>IFERROR(VLOOKUP(D7,DB!A:F,6,0),"")</f>
        <v/>
      </c>
      <c r="J7" s="37" t="str">
        <f>IFERROR(VLOOKUP(D7,DB!A:G,7,0),"")</f>
        <v/>
      </c>
      <c r="K7" s="37"/>
      <c r="L7" s="37" t="str">
        <f>IFERROR(VLOOKUP(D7,DB!A:I,9,0),"")</f>
        <v/>
      </c>
      <c r="M7" s="136"/>
    </row>
    <row r="8" spans="1:13" ht="15">
      <c r="A8" s="92"/>
      <c r="B8" s="92" t="str">
        <f>IFERROR(VLOOKUP(D8,DB!A:K,11,0),"")</f>
        <v/>
      </c>
      <c r="C8" s="92"/>
      <c r="D8" s="92"/>
      <c r="E8" s="92"/>
      <c r="F8" s="134"/>
      <c r="G8" s="135">
        <f ca="1">IFERROR(NOW()-F8,"-")</f>
        <v>45935.871338657409</v>
      </c>
      <c r="H8" s="134"/>
      <c r="I8" s="92" t="str">
        <f>IFERROR(VLOOKUP(D8,DB!A:F,6,0),"")</f>
        <v/>
      </c>
      <c r="J8" s="92" t="str">
        <f>IFERROR(VLOOKUP(D8,DB!A:G,7,0),"")</f>
        <v/>
      </c>
      <c r="K8" s="92"/>
      <c r="L8" s="92" t="str">
        <f>IFERROR(VLOOKUP(D8,DB!A:I,9,0),"")</f>
        <v/>
      </c>
      <c r="M8" s="136"/>
    </row>
    <row r="9" spans="1:13" ht="15">
      <c r="A9" s="37"/>
      <c r="B9" s="37" t="str">
        <f>IFERROR(VLOOKUP(D9,DB!A:K,11,0),"")</f>
        <v/>
      </c>
      <c r="C9" s="37"/>
      <c r="D9" s="37"/>
      <c r="E9" s="37"/>
      <c r="F9" s="38"/>
      <c r="G9" s="39">
        <f ca="1">IFERROR(NOW()-F9,"-")</f>
        <v>45935.871338657409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45935.871338657409</v>
      </c>
      <c r="H10" s="38"/>
      <c r="I10" s="37" t="str">
        <f>IFERROR(VLOOKUP(D10,DB!A:F,6,0),"")</f>
        <v/>
      </c>
      <c r="J10" s="37" t="str">
        <f>IFERROR(VLOOKUP(D10,DB!A:G,7,0),"")</f>
        <v/>
      </c>
      <c r="K10" s="37"/>
      <c r="L10" s="37" t="str">
        <f>IFERROR(VLOOKUP(D10,DB!A:I,9,0),"")</f>
        <v/>
      </c>
      <c r="M10" s="136"/>
    </row>
    <row r="11" spans="1:13" ht="15.75">
      <c r="A11" s="37"/>
      <c r="B11" s="37" t="str">
        <f>IFERROR(VLOOKUP(D11,DB!A:K,11,0),"")</f>
        <v/>
      </c>
      <c r="C11" s="37"/>
      <c r="D11" s="140"/>
      <c r="E11" s="37"/>
      <c r="F11" s="38"/>
      <c r="G11" s="39">
        <f ca="1">IFERROR(NOW()-F11,"-")</f>
        <v>45935.871338657409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45935.871338657409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45935.871338657409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45935.871338657409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45935.871338657409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45935.871338657409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45935.871338657409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45935.871338657409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45935.871338657409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45935.871338657409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45935.871338657409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45935.871338657409</v>
      </c>
      <c r="H22" s="38"/>
      <c r="I22" s="37" t="str">
        <f>IFERROR(VLOOKUP(D22,DB!A:F,6,0),"")</f>
        <v/>
      </c>
      <c r="J22" s="37" t="str">
        <f>IFERROR(VLOOKUP(D22,DB!A:G,7,0),"")</f>
        <v/>
      </c>
      <c r="K22" s="37"/>
      <c r="L22" s="37" t="str">
        <f>IFERROR(VLOOKUP(D22,DB!A:I,9,0),"")</f>
        <v/>
      </c>
      <c r="M22" s="136"/>
    </row>
    <row r="23" spans="1:13" ht="15">
      <c r="A23" s="37"/>
      <c r="B23" s="37" t="str">
        <f>IFERROR(VLOOKUP(D23,DB!A:K,11,0),"")</f>
        <v/>
      </c>
      <c r="C23" s="37"/>
      <c r="D23"/>
      <c r="E23" s="37"/>
      <c r="F23" s="38"/>
      <c r="G23" s="39">
        <f ca="1">IFERROR(NOW()-F23,"-")</f>
        <v>45935.871338657409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45935.871338657409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45935.871338657409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45935.871338657409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45935.871338657409</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45935.871338657409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45935.871338657409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45935.871338657409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45935.871338657409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45935.871338657409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45935.871338657409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45935.871338657409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45935.871338657409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45935.871338657409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45935.871338657409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45935.871338657409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45935.871338657409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45935.871338657409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45935.871338657409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45935.871338657409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45935.871338657409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45935.871338657409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45935.871338657409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45935.871338657409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45935.871338657409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45935.871338657409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45935.871338657409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45935.871338657409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45935.871338657409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45935.871338657409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45935.871338657409</v>
      </c>
      <c r="H53" s="38"/>
      <c r="I53" s="37" t="str">
        <f>IFERROR(VLOOKUP(D53,DB!A:F,6,0),"")</f>
        <v/>
      </c>
      <c r="J53" s="37" t="str">
        <f>IFERROR(VLOOKUP(D53,DB!A:G,7,0),"")</f>
        <v/>
      </c>
      <c r="K53" s="37"/>
      <c r="L53" s="37" t="str">
        <f>IFERROR(VLOOKUP(D53,DB!A:I,9,0),"")</f>
        <v/>
      </c>
      <c r="M53" s="136"/>
    </row>
    <row r="54" spans="1:13" ht="15">
      <c r="A54" s="92"/>
      <c r="B54" s="92" t="str">
        <f>IFERROR(VLOOKUP(D54,DB!A:K,11,0),"")</f>
        <v/>
      </c>
      <c r="C54" s="92"/>
      <c r="D54" s="92"/>
      <c r="E54" s="92"/>
      <c r="F54" s="134"/>
      <c r="G54" s="135">
        <f ca="1">IFERROR(NOW()-F54,"-")</f>
        <v>45935.871338657409</v>
      </c>
      <c r="H54" s="134"/>
      <c r="I54" s="92" t="str">
        <f>IFERROR(VLOOKUP(D54,DB!A:F,6,0),"")</f>
        <v/>
      </c>
      <c r="J54" s="92" t="str">
        <f>IFERROR(VLOOKUP(D54,DB!A:G,7,0),"")</f>
        <v/>
      </c>
      <c r="K54" s="92"/>
      <c r="L54" s="92" t="str">
        <f>IFERROR(VLOOKUP(D54,DB!A:I,9,0),"")</f>
        <v/>
      </c>
      <c r="M54" s="136"/>
    </row>
    <row r="55" spans="1:13" ht="15">
      <c r="A55" s="92"/>
      <c r="B55" s="92" t="str">
        <f>IFERROR(VLOOKUP(D55,DB!A:K,11,0),"")</f>
        <v/>
      </c>
      <c r="C55" s="92"/>
      <c r="D55" s="92"/>
      <c r="E55" s="92"/>
      <c r="F55" s="134"/>
      <c r="G55" s="135">
        <f ca="1">IFERROR(NOW()-F55,"-")</f>
        <v>45935.871338657409</v>
      </c>
      <c r="H55" s="134"/>
      <c r="I55" s="92" t="str">
        <f>IFERROR(VLOOKUP(D55,DB!A:F,6,0),"")</f>
        <v/>
      </c>
      <c r="J55" s="92" t="str">
        <f>IFERROR(VLOOKUP(D55,DB!A:G,7,0),"")</f>
        <v/>
      </c>
      <c r="K55" s="92"/>
      <c r="L55" s="92" t="str">
        <f>IFERROR(VLOOKUP(D55,DB!A:I,9,0),"")</f>
        <v/>
      </c>
    </row>
    <row r="56" spans="1:13" ht="15">
      <c r="A56" s="37"/>
      <c r="B56" s="37" t="str">
        <f>IFERROR(VLOOKUP(D56,DB!A:K,11,0),"")</f>
        <v/>
      </c>
      <c r="C56" s="37"/>
      <c r="D56" s="37"/>
      <c r="E56" s="37"/>
      <c r="F56" s="38"/>
      <c r="G56" s="39">
        <f ca="1">IFERROR(NOW()-F56,"-")</f>
        <v>45935.871338657409</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45935.871338657409</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45935.871338657409</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45935.871338657409</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45935.871338657409</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45935.871338657409</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45935.871338657409</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45935.871338657409</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45935.871338657409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45935.871338657409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45935.871338657409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45935.871338657409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45935.871338657409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45935.871338657409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45935.871338657409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45935.871338657409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45935.871338657409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45935.871338657409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45935.871338657409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45935.871338657409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45935.871338657409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45935.871338657409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45935.871338657409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45935.871338657409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45935.871338657409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45935.871338657409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45935.871338657409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45935.871338657409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45935.871338657409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45935.871338657409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45935.871338657409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45935.871338657409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45935.871338657409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45935.871338657409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45935.871338657409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45935.871338657409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45935.871338657409</v>
      </c>
      <c r="H92" s="38"/>
      <c r="I92" s="37" t="str">
        <f>IFERROR(VLOOKUP(D92,DB!A:F,6,0),"")</f>
        <v/>
      </c>
      <c r="J92" s="37" t="str">
        <f>IFERROR(VLOOKUP(D92,DB!A:G,7,0),"")</f>
        <v/>
      </c>
      <c r="K92" s="37"/>
      <c r="L92" s="37" t="str">
        <f>IFERROR(VLOOKUP(D92,DB!A:I,9,0),"")</f>
        <v/>
      </c>
    </row>
    <row r="93" spans="1:12" ht="15">
      <c r="A93" s="92"/>
      <c r="B93" s="92" t="str">
        <f>IFERROR(VLOOKUP(D93,DB!A:K,11,0),"")</f>
        <v/>
      </c>
      <c r="C93" s="92"/>
      <c r="D93" s="92"/>
      <c r="E93" s="92"/>
      <c r="F93" s="134"/>
      <c r="G93" s="135">
        <f ca="1">IFERROR(NOW()-F93,"-")</f>
        <v>45935.871338657409</v>
      </c>
      <c r="H93" s="134"/>
      <c r="I93" s="92" t="str">
        <f>IFERROR(VLOOKUP(D93,DB!A:F,6,0),"")</f>
        <v/>
      </c>
      <c r="J93" s="92" t="str">
        <f>IFERROR(VLOOKUP(D93,DB!A:G,7,0),"")</f>
        <v/>
      </c>
      <c r="K93" s="92"/>
      <c r="L93" s="92" t="str">
        <f>IFERROR(VLOOKUP(D93,DB!A:I,9,0),"")</f>
        <v/>
      </c>
    </row>
    <row r="94" spans="1:12" ht="15">
      <c r="A94" s="37"/>
      <c r="B94" s="37" t="str">
        <f>IFERROR(VLOOKUP(D94,DB!A:K,11,0),"")</f>
        <v/>
      </c>
      <c r="C94" s="37"/>
      <c r="D94" s="37"/>
      <c r="E94" s="37"/>
      <c r="F94" s="38"/>
      <c r="G94" s="39">
        <f ca="1">IFERROR(NOW()-F94,"-")</f>
        <v>45935.871338657409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45935.871338657409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45935.871338657409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45935.871338657409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45935.871338657409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45935.871338657409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45935.871338657409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45935.871338657409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45935.871338657409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45935.871338657409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45935.871338657409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45935.871338657409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45935.871338657409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45935.871338657409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45935.871338657409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45935.871338657409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45935.871338657409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45935.871338657409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45935.871338657409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45935.871338657409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45935.871338657409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45935.871338657409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45935.871338657409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45935.871338657409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45935.871338657409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45935.871338657409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45935.871338657409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45935.871338657409</v>
      </c>
      <c r="H121" s="38"/>
      <c r="I121" s="37" t="str">
        <f>IFERROR(VLOOKUP(D121,DB!A:F,6,0),"")</f>
        <v/>
      </c>
      <c r="J121" s="37" t="str">
        <f>IFERROR(VLOOKUP(D121,DB!A:G,7,0),"")</f>
        <v/>
      </c>
      <c r="K121" s="37"/>
      <c r="L121" s="37" t="str">
        <f>IFERROR(VLOOKUP(D121,DB!A:I,9,0),"")</f>
        <v/>
      </c>
    </row>
    <row r="122" spans="1:12" ht="15">
      <c r="A122" s="92"/>
      <c r="B122" s="92" t="str">
        <f>IFERROR(VLOOKUP(D122,DB!A:K,11,0),"")</f>
        <v/>
      </c>
      <c r="C122" s="92"/>
      <c r="D122" s="92"/>
      <c r="E122" s="92"/>
      <c r="F122" s="134"/>
      <c r="G122" s="135">
        <f ca="1">IFERROR(NOW()-F122,"-")</f>
        <v>45935.871338657409</v>
      </c>
      <c r="H122" s="134"/>
      <c r="I122" s="92" t="str">
        <f>IFERROR(VLOOKUP(D122,DB!A:F,6,0),"")</f>
        <v/>
      </c>
      <c r="J122" s="92" t="str">
        <f>IFERROR(VLOOKUP(D122,DB!A:G,7,0),"")</f>
        <v/>
      </c>
      <c r="K122" s="92"/>
      <c r="L122" s="92" t="str">
        <f>IFERROR(VLOOKUP(D122,DB!A:I,9,0),"")</f>
        <v/>
      </c>
    </row>
    <row r="123" spans="1:12" ht="15">
      <c r="A123" s="37"/>
      <c r="B123" s="37" t="str">
        <f>IFERROR(VLOOKUP(D123,DB!A:K,11,0),"")</f>
        <v/>
      </c>
      <c r="C123" s="37"/>
      <c r="D123" s="37"/>
      <c r="E123" s="37"/>
      <c r="F123" s="38"/>
      <c r="G123" s="39">
        <f ca="1">IFERROR(NOW()-F123,"-")</f>
        <v>45935.871338657409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45935.871338657409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45935.871338657409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45935.871338657409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45935.871338657409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45935.871338657409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45935.871338657409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45935.871338657409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45935.871338657409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45935.871338657409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45935.871338657409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45935.871338657409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45935.871338657409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45935.871338657409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45935.871338657409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45935.871338657409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45935.871338657409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45935.871338657409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45935.871338657409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45935.871338657409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45935.871338657409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45935.871338657409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45935.871338657409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45935.871338657409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45935.871338657409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45935.871338657409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45935.871338657409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45935.871338657409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45935.871338657409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45935.871338657409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45935.871338657409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45935.871338657409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45935.871338657409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45935.871338657409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45935.871338657409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45935.871338657409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45935.871338657409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45935.871338657409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45935.871338657409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45935.871338657409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45935.871338657409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45935.871338657409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45935.871338657409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45935.871338657409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45935.871338657409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45935.871338657409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45935.871338657409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45935.871338657409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45935.871338657409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45935.871338657409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45935.871338657409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45935.871338657409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45935.871338657409</v>
      </c>
      <c r="H175" s="38"/>
      <c r="I175" s="37" t="str">
        <f>IFERROR(VLOOKUP(D175,DB!A:F,6,0),"")</f>
        <v/>
      </c>
      <c r="J175" s="37" t="str">
        <f>IFERROR(VLOOKUP(D175,DB!A:G,7,0),"")</f>
        <v/>
      </c>
      <c r="K175" s="37"/>
      <c r="L175" s="37" t="str">
        <f>IFERROR(VLOOKUP(D175,DB!A:I,9,0),"")</f>
        <v/>
      </c>
    </row>
    <row r="176" spans="1:12" ht="15">
      <c r="A176" s="92"/>
      <c r="B176" s="92" t="str">
        <f>IFERROR(VLOOKUP(D176,DB!A:K,11,0),"")</f>
        <v/>
      </c>
      <c r="C176" s="92"/>
      <c r="D176" s="92"/>
      <c r="E176" s="92"/>
      <c r="F176" s="134"/>
      <c r="G176" s="135">
        <f ca="1">IFERROR(NOW()-F176,"-")</f>
        <v>45935.871338657409</v>
      </c>
      <c r="H176" s="134"/>
      <c r="I176" s="92" t="str">
        <f>IFERROR(VLOOKUP(D176,DB!A:F,6,0),"")</f>
        <v/>
      </c>
      <c r="J176" s="92" t="str">
        <f>IFERROR(VLOOKUP(D176,DB!A:G,7,0),"")</f>
        <v/>
      </c>
      <c r="K176" s="92"/>
      <c r="L176" s="92" t="str">
        <f>IFERROR(VLOOKUP(D176,DB!A:I,9,0),"")</f>
        <v/>
      </c>
    </row>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1" ht="15"/>
    <row r="432" ht="15"/>
    <row r="433" ht="15"/>
    <row r="434" ht="15"/>
    <row r="435" ht="15"/>
    <row r="436" ht="15"/>
    <row r="437" ht="15"/>
    <row r="438" ht="15"/>
    <row r="439" ht="15"/>
    <row r="440" ht="15"/>
    <row r="441" ht="15"/>
    <row r="442" ht="15"/>
    <row r="443" ht="15"/>
    <row r="444" ht="15"/>
    <row r="446" ht="15"/>
    <row r="447" ht="15"/>
    <row r="448" ht="15"/>
    <row r="449" ht="15"/>
    <row r="450" ht="15"/>
    <row r="451" ht="15"/>
    <row r="453" ht="15"/>
    <row r="454" ht="15"/>
    <row r="455" ht="15"/>
    <row r="456" ht="15"/>
    <row r="457" ht="15"/>
    <row r="458" ht="15"/>
    <row r="459" ht="15"/>
    <row r="460"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5" ht="15"/>
    <row r="496" ht="15"/>
    <row r="497" ht="15"/>
    <row r="498" ht="15"/>
    <row r="499" ht="15"/>
    <row r="500" ht="15"/>
    <row r="501" ht="15"/>
    <row r="502" ht="15"/>
    <row r="503" ht="15"/>
    <row r="504" ht="15"/>
    <row r="506" ht="15"/>
    <row r="507" ht="15"/>
    <row r="508"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6" ht="15"/>
    <row r="827" ht="15"/>
    <row r="828" ht="15"/>
    <row r="829" ht="15"/>
    <row r="830" ht="15"/>
    <row r="831" ht="15"/>
    <row r="835" ht="15"/>
    <row r="836" ht="15"/>
    <row r="846" ht="15"/>
    <row r="851" ht="15"/>
    <row r="862" ht="15"/>
    <row r="863" ht="15"/>
    <row r="870" ht="15"/>
    <row r="871" ht="15"/>
    <row r="875" ht="15"/>
    <row r="876" ht="15"/>
    <row r="877" ht="15"/>
    <row r="884" ht="15"/>
    <row r="885" ht="15"/>
    <row r="886" ht="15"/>
    <row r="887" ht="15"/>
    <row r="889" ht="15"/>
    <row r="890" ht="15"/>
    <row r="891" ht="15"/>
    <row r="894" ht="15"/>
    <row r="895" ht="15"/>
    <row r="896" ht="15"/>
    <row r="897" ht="15"/>
    <row r="899" ht="15"/>
    <row r="900" ht="15"/>
    <row r="901" ht="15"/>
    <row r="902" ht="15"/>
    <row r="903" ht="15"/>
    <row r="904" ht="15"/>
    <row r="906" ht="15"/>
    <row r="907" ht="15"/>
    <row r="909" ht="15"/>
    <row r="910" ht="15"/>
    <row r="912" ht="15"/>
    <row r="913" ht="15"/>
    <row r="914" ht="15"/>
    <row r="916" ht="15"/>
    <row r="917" ht="15"/>
    <row r="918" ht="15"/>
    <row r="919" ht="15"/>
    <row r="920" ht="15"/>
    <row r="924" ht="15"/>
    <row r="925" ht="15"/>
    <row r="926" ht="15"/>
    <row r="927" ht="15"/>
    <row r="930" ht="15"/>
    <row r="931" ht="15"/>
    <row r="934" ht="15"/>
    <row r="975" ht="15"/>
    <row r="976" ht="15"/>
    <row r="979" ht="15"/>
    <row r="980" ht="15"/>
    <row r="987" ht="15"/>
    <row r="988" ht="15"/>
    <row r="991" ht="15"/>
    <row r="993" ht="15"/>
    <row r="995" ht="15"/>
    <row r="996" ht="15"/>
    <row r="997" ht="15"/>
    <row r="1000" ht="15"/>
    <row r="1001" ht="15"/>
    <row r="1003" ht="15"/>
    <row r="1006" ht="15"/>
    <row r="1007" ht="15"/>
    <row r="1009" ht="15"/>
    <row r="1010" ht="15"/>
    <row r="1011" ht="15"/>
    <row r="1012" ht="15"/>
    <row r="1013" ht="15"/>
    <row r="1016" ht="15"/>
    <row r="1017" ht="15"/>
    <row r="1018" ht="15"/>
    <row r="1019" ht="15"/>
    <row r="1020" ht="15"/>
    <row r="1021" ht="15"/>
    <row r="1023" ht="15"/>
    <row r="1025" ht="15"/>
    <row r="1027" ht="15"/>
    <row r="1028" ht="15"/>
    <row r="1029" ht="15"/>
    <row r="1031" ht="15"/>
    <row r="1032" ht="15"/>
    <row r="1033" ht="15"/>
    <row r="1034" ht="15"/>
    <row r="1035" ht="15"/>
    <row r="1036" ht="15"/>
    <row r="1037" ht="15"/>
    <row r="1039" ht="15"/>
    <row r="1040" ht="15"/>
    <row r="1041" ht="15"/>
    <row r="1046" ht="15"/>
    <row r="1047" ht="15"/>
    <row r="1051" ht="15"/>
    <row r="1052" ht="15"/>
    <row r="1053" ht="15"/>
    <row r="1056" ht="15"/>
    <row r="1058" ht="15"/>
    <row r="1062" ht="15"/>
    <row r="1066" ht="15"/>
    <row r="1072" ht="15"/>
    <row r="1073" ht="15"/>
    <row r="1075" ht="15"/>
    <row r="1076" ht="15"/>
    <row r="1078" ht="15"/>
    <row r="1081" ht="15"/>
    <row r="1082" ht="15"/>
    <row r="1084" ht="15"/>
    <row r="1086" ht="15"/>
    <row r="1088" ht="15"/>
    <row r="1090" ht="15"/>
    <row r="1091" ht="15"/>
    <row r="1092" ht="15"/>
    <row r="1094" ht="15"/>
    <row r="1095" ht="15"/>
    <row r="1096" ht="15"/>
    <row r="1097" ht="15"/>
    <row r="1100" ht="15"/>
    <row r="1274" ht="15"/>
    <row r="1275" ht="15"/>
    <row r="1285" ht="15"/>
    <row r="1286" ht="15"/>
    <row r="1287" ht="15"/>
    <row r="1293" ht="15"/>
    <row r="1294" ht="15"/>
    <row r="1295" ht="15"/>
    <row r="1296" ht="15"/>
    <row r="1298" ht="15"/>
    <row r="1301" ht="15"/>
    <row r="1302" ht="15"/>
    <row r="1303" ht="15"/>
    <row r="1304" ht="15"/>
    <row r="1306" ht="15"/>
    <row r="1307" ht="15"/>
    <row r="1309" ht="15"/>
    <row r="1310" ht="15"/>
    <row r="1311" ht="15"/>
    <row r="1312" ht="15"/>
    <row r="1314" ht="15"/>
    <row r="1315" ht="15"/>
    <row r="1316" ht="15"/>
    <row r="1319" ht="15"/>
    <row r="1320" ht="15"/>
    <row r="1323" ht="15"/>
    <row r="1324" ht="15"/>
    <row r="1325" ht="15"/>
    <row r="1326" ht="15"/>
    <row r="1327" ht="15"/>
    <row r="1328" ht="15"/>
    <row r="1329" ht="15"/>
    <row r="1330" ht="15"/>
    <row r="1332" ht="15"/>
    <row r="1334" ht="15"/>
    <row r="1335" ht="15"/>
    <row r="1336" ht="15"/>
    <row r="1339" ht="15"/>
    <row r="1349" ht="15"/>
    <row r="1352" ht="15"/>
    <row r="1353" ht="15"/>
    <row r="1357" ht="15"/>
    <row r="1361" ht="15"/>
    <row r="1364" ht="15"/>
    <row r="1366" ht="15"/>
    <row r="1367" ht="15"/>
    <row r="1370" ht="15"/>
    <row r="1372" ht="15"/>
    <row r="1375" ht="15"/>
    <row r="1376" ht="15"/>
    <row r="1377" ht="15"/>
    <row r="1379" ht="15"/>
    <row r="1381" ht="15"/>
    <row r="1382" ht="15"/>
  </sheetData>
  <dataValidations count="2">
    <dataValidation allowBlank="1" showInputMessage="1" showErrorMessage="1" sqref="E1" xr:uid="{920C6338-E771-4DAE-8C89-92A9093EA4DE}"/>
    <dataValidation type="list" allowBlank="1" showInputMessage="1" showErrorMessage="1" sqref="E2:E1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1"/>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20" t="s">
        <v>5398</v>
      </c>
      <c r="C2" s="137">
        <v>1</v>
      </c>
      <c r="D2" s="120" t="s">
        <v>34463</v>
      </c>
      <c r="E2" s="137" t="s">
        <v>39071</v>
      </c>
      <c r="F2" s="138">
        <v>45926.772847222222</v>
      </c>
      <c r="G2" s="89">
        <f ca="1">IFERROR(NOW()-F2,"-")</f>
        <v>9.0984914351865882</v>
      </c>
      <c r="H2" s="139">
        <v>45927.449074074102</v>
      </c>
      <c r="I2" s="120" t="str">
        <f>IFERROR(VLOOKUP(D2,DB!A:F,6,0),"")</f>
        <v>SCECO</v>
      </c>
      <c r="J2" s="120" t="str">
        <f>IFERROR(VLOOKUP(D2,DB!A:G,7,0),"")</f>
        <v>Weak</v>
      </c>
      <c r="K2" s="137" t="s">
        <v>39072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45935.871338657409</v>
      </c>
      <c r="H3" s="139">
        <v>45927.987534722219</v>
      </c>
      <c r="I3" s="120" t="str">
        <f>IFERROR(VLOOKUP(D3,DB!A:F,6,0),"")</f>
        <v>SCECO</v>
      </c>
      <c r="J3" s="120" t="str">
        <f>IFERROR(VLOOKUP(D3,DB!A:G,7,0),"")</f>
        <v>Vandalized</v>
      </c>
      <c r="K3" s="137" t="s">
        <v>39073</v>
      </c>
      <c r="L3" s="126" t="str">
        <f>IFERROR(VLOOKUP(D3,DB!A:I,9,0),"")</f>
        <v>Latis</v>
      </c>
    </row>
    <row r="4" spans="1:16383" ht="31.5" customHeight="1">
      <c r="A4" s="137" t="s">
        <v>39074</v>
      </c>
      <c r="B4" s="120" t="s">
        <v>5398</v>
      </c>
      <c r="C4" s="137">
        <v>1</v>
      </c>
      <c r="D4" s="120" t="s">
        <v>32861</v>
      </c>
      <c r="E4" s="137" t="s">
        <v>39071</v>
      </c>
      <c r="F4" s="138">
        <v>45933.880972222221</v>
      </c>
      <c r="G4" s="89">
        <f ca="1">IFERROR(NOW()-F4,"-")</f>
        <v>1.9903664351877524</v>
      </c>
      <c r="H4" s="139">
        <v>45929.455266203702</v>
      </c>
      <c r="I4" s="120" t="str">
        <f>IFERROR(VLOOKUP(D4,DB!A:F,6,0),"")</f>
        <v>SCECO</v>
      </c>
      <c r="J4" s="120" t="str">
        <f>IFERROR(VLOOKUP(D4,DB!A:G,7,0),"")</f>
        <v>In progress</v>
      </c>
      <c r="K4" s="137" t="s">
        <v>39072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20" t="s">
        <v>5398</v>
      </c>
      <c r="C5" s="137">
        <v>1</v>
      </c>
      <c r="D5" s="120" t="s">
        <v>33408</v>
      </c>
      <c r="E5" s="137" t="s">
        <v>38964</v>
      </c>
      <c r="F5" s="138">
        <v>45934.942245370374</v>
      </c>
      <c r="G5" s="89">
        <f ca="1">IFERROR(NOW()-F5,"-")</f>
        <v>0.92909328703535721</v>
      </c>
      <c r="H5" s="139">
        <v>45934.470231481479</v>
      </c>
      <c r="I5" s="120" t="str">
        <f>IFERROR(VLOOKUP(D5,DB!A:F,6,0),"")</f>
        <v>SCECO</v>
      </c>
      <c r="J5" s="120" t="str">
        <f>IFERROR(VLOOKUP(D5,DB!A:G,7,0),"")</f>
        <v>Dead</v>
      </c>
      <c r="K5" s="137" t="s">
        <v>39072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45935.871338657409</v>
      </c>
      <c r="H6" s="124"/>
      <c r="I6" s="120" t="str">
        <f>IFERROR(VLOOKUP(D6,DB!A:F,6,0),"")</f>
        <v/>
      </c>
      <c r="J6" s="120" t="str">
        <f>IFERROR(VLOOKUP(D6,DB!A:G,7,0),"")</f>
        <v/>
      </c>
      <c r="K6" s="125"/>
      <c r="L6" s="126" t="str">
        <f>IFERROR(VLOOKUP(D6,DB!A:I,9,0),"")</f>
        <v/>
      </c>
    </row>
    <row r="7" spans="1:16383" ht="31.5" customHeight="1">
      <c r="A7" s="121"/>
      <c r="B7" s="120" t="str">
        <f>IFERROR(VLOOKUP(D7,DB!A:K,11,0),"")</f>
        <v/>
      </c>
      <c r="C7" s="122"/>
      <c r="D7" s="120"/>
      <c r="E7" s="123"/>
      <c r="F7" s="124"/>
      <c r="G7" s="89">
        <f ca="1">IFERROR(NOW()-F7,"-")</f>
        <v>45935.871338657409</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45935.871338657409</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45935.871338657409</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45935.871338657409</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45935.871338657409</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49"/>
      <c r="E12" s="123"/>
      <c r="F12" s="124"/>
      <c r="G12" s="89">
        <f ca="1">IFERROR(NOW()-F12,"-")</f>
        <v>45935.871338657409</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45935.871338657409</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45935.871338657409</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45935.871338657409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45935.871338657409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45935.871338657409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45935.871338657409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45935.871338657409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45935.871338657409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45935.871338657409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45935.871338657409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45935.871338657409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45935.871338657409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45935.871338657409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45935.871338657409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45935.871338657409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45935.871338657409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45935.871338657409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45935.871338657409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45935.871338657409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45935.871338657409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45935.871338657409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45935.871338657409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45935.871338657409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45935.871338657409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45935.871338657409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45935.871338657409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45935.871338657409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45935.871338657409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45935.871338657409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45935.871338657409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45935.871338657409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45935.871338657409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45935.871338657409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45935.871338657409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45935.871338657409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45935.871338657409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45935.871338657409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45935.871338657409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45935.871338657409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45935.871338657409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45935.871338657409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45935.871338657409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45935.871338657409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45935.871338657409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45935.871338657409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45935.871338657409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45935.871338657409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45935.871338657409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45935.871338657409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45935.871338657409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45935.871338657409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45935.871338657409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45935.871338657409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45935.871338657409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45935.871338657409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45935.871338657409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45935.871338657409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45935.871338657409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45935.871338657409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45935.871338657409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45935.871338657409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45935.871338657409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45935.871338657409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45935.871338657409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45935.871338657409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45935.871338657409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45935.871338657409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45935.871338657409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45935.871338657409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45935.871338657409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45935.871338657409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45935.871338657409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45935.871338657409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45935.871338657409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45935.871338657409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45935.871338657409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45935.871338657409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45935.871338657409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45935.871338657409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45935.871338657409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45935.871338657409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45935.871338657409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45935.871338657409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45935.871338657409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45935.871338657409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45935.871338657409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45935.871338657409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45935.871338657409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45935.871338657409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45935.871338657409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45935.871338657409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45935.871338657409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45935.871338657409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45935.871338657409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45935.871338657409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45935.871338657409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45935.871338657409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45935.871338657409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45935.871338657409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45935.871338657409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45935.871338657409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45935.871338657409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45935.871338657409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45935.871338657409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45935.871338657409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45935.871338657409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45935.871338657409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45935.871338657409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45935.871338657409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45935.871338657409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45935.871338657409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45935.871338657409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45935.871338657409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45935.871338657409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45935.871338657409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45935.871338657409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45935.871338657409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45935.871338657409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45935.871338657409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45935.871338657409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45935.871338657409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45935.871338657409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45935.871338657409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45935.871338657409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45935.871338657409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45935.871338657409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45935.871338657409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45935.871338657409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45935.871338657409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45935.871338657409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45935.871338657409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45935.871338657409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45935.871338657409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45935.871338657409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45935.871338657409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45935.871338657409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45935.871338657409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45935.871338657409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45935.871338657409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45935.871338657409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45935.871338657409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45935.871338657409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45935.871338657409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45935.871338657409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45935.871338657409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45935.871338657409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45935.871338657409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45935.871338657409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45935.871338657409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45935.871338657409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45935.871338657409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45935.871338657409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45935.871338657409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45935.871338657409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45935.871338657409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45935.871338657409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45935.871338657409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45935.871338657409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45935.871338657409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45935.871338657409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45935.871338657409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45935.871338657409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45935.871338657409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45935.871338657409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45935.871338657409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45935.871338657409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45935.871338657409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45935.871338657409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45935.871338657409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45935.871338657409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45935.871338657409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45935.871338657409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45935.871338657409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45935.871338657409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45935.871338657409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45935.871338657409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45935.871338657409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45935.871338657409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45935.871338657409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45935.871338657409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45935.871338657409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45935.871338657409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45935.871338657409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45935.871338657409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45935.871338657409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45935.871338657409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45935.871338657409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45935.871338657409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45935.871338657409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45935.871338657409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45935.871338657409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45935.871338657409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45935.871338657409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45935.871338657409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45935.871338657409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45935.871338657409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45935.871338657409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45935.871338657409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45935.871338657409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45935.871338657409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45935.871338657409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45935.871338657409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45935.871338657409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45935.871338657409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45935.871338657409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45935.871338657409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45935.871338657409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45935.871338657409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45935.871338657409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45935.871338657409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45935.871338657409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45935.871338657409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45935.871338657409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45935.871338657409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45935.871338657409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45935.871338657409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45935.871338657409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45935.871338657409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45935.871338657409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45935.871338657409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45935.871338657409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45935.871338657409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45935.871338657409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45935.871338657409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45935.871338657409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45935.871338657409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45935.871338657409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45935.871338657409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45935.871338657409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45935.871338657409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45935.871338657409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45935.871338657409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45935.871338657409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45935.871338657409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45935.871338657409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45935.871338657409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45935.871338657409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45935.871338657409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45935.871338657409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45935.871338657409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45935.871338657409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45935.871338657409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45935.871338657409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45935.871338657409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45935.871338657409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45935.871338657409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45935.871338657409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45935.871338657409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45935.871338657409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45935.871338657409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45935.871338657409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45935.871338657409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45935.871338657409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45935.871338657409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45935.871338657409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45935.871338657409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45935.871338657409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45935.871338657409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45935.871338657409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45935.871338657409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45935.871338657409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45935.871338657409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45935.871338657409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45935.871338657409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45935.871338657409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45935.871338657409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45935.871338657409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45935.871338657409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45935.871338657409</v>
      </c>
      <c r="H281" s="124"/>
      <c r="I281" s="120" t="str">
        <f>IFERROR(VLOOKUP(D281,DB!A:F,6,0),"")</f>
        <v/>
      </c>
      <c r="J281" s="119" t="str">
        <f>IFERROR(VLOOKUP(D281,DB!A:G,7,0),"")</f>
        <v/>
      </c>
      <c r="K281" s="125"/>
      <c r="L281" s="126" t="str">
        <f>IFERROR(VLOOKUP(D281,DB!A:I,9,0),"")</f>
        <v/>
      </c>
    </row>
  </sheetData>
  <dataValidations count="2">
    <dataValidation allowBlank="1" showInputMessage="1" showErrorMessage="1" sqref="E1" xr:uid="{380493DB-286A-4683-AF55-C78F04945A49}"/>
    <dataValidation type="list" allowBlank="1" showInputMessage="1" showErrorMessage="1" sqref="E3 E5 E6:E2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2025-10-05T17:57:14Z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