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73" documentId="13_ncr:1_{F6CB121F-512D-4AA6-A0C1-0FB36C537598}" xr6:coauthVersionLast="47" xr6:coauthVersionMax="47" xr10:uidLastSave="{13FEDCE8-DFDA-438C-BEFE-B84A2BBEE076}"/>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5" l="1"/>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J4" i="5"/>
  <c r="J5" i="5"/>
  <c r="J6" i="5"/>
  <c r="J7" i="5"/>
  <c r="J8" i="5"/>
  <c r="J9" i="5"/>
  <c r="I4" i="5"/>
  <c r="I5" i="5"/>
  <c r="I6" i="5"/>
  <c r="I7" i="5"/>
  <c r="I8" i="5"/>
  <c r="I9" i="5"/>
  <c r="B4" i="5"/>
  <c r="B5" i="5"/>
  <c r="B6" i="5"/>
  <c r="B7" i="5"/>
  <c r="B8" i="5"/>
  <c r="B9"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<sst xmlns="http://schemas.openxmlformats.org/spreadsheetml/2006/main" count="178615" uniqueCount="39092">
  <si>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</si>
  <si>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</si>
  <si>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</si>
  <si>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</si>
  <si>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</si>
  <si>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</si>
  <si>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</si>
  <si>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</si>
  <si>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</si>
  <si>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</si>
  <si>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</si>
  <si>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</si>
  <si>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</si>
  <si>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</si>
  <si>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</si>
  <si>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</si>
  <si>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</si>
  <si>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</si>
  <si>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</si>
  <si>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</si>
  <si>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</si>
  <si>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</si>
  <si>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</si>
  <si>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</si>
  <si>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</si>
  <si>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</si>
  <si>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</si>
  <si>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</si>
  <si>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</si>
  <si>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</si>
  <si>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</si>
  <si>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</si>
  <si>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</si>
  <si>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</si>
  <si>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</si>
  <si>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</si>
  <si>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</si>
  <si>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</si>
  <si>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</si>
  <si>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</si>
  <si>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</si>
  <si>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</si>
  <si>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</si>
  <si>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</si>
  <si>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</si>
  <si>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</si>
  <si>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</si>
  <si>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</si>
  <si>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</si>
  <si>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</si>
  <si>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</si>
  <si>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</si>
  <si>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</si>
  <si>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</si>
  <si>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</si>
  <si>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</si>
  <si>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</si>
  <si>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</si>
  <si>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</si>
  <si>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</si>
  <si>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</si>
  <si>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</si>
  <si>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</si>
  <si>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</si>
  <si>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</si>
  <si>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</si>
  <si>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</si>
  <si>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</si>
  <si>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</si>
  <si>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</si>
  <si>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</si>
  <si>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</si>
  <si>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</si>
  <si>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</si>
  <si>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</si>
  <si>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</si>
  <si>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</si>
  <si>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</si>
  <si>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</si>
  <si>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</si>
  <si>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</si>
  <si>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</si>
  <si>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</si>
  <si>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</si>
  <si>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</si>
  <si>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</si>
  <si>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</si>
  <si>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</si>
  <si>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</si>
  <si>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</si>
  <si>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</si>
  <si>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</si>
  <si>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</si>
  <si>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</si>
  <si>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</si>
  <si>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</si>
  <si>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</si>
  <si>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</si>
  <si>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</si>
  <si>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</si>
  <si>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</si>
  <si>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</si>
  <si>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</si>
  <si>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</si>
  <si>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</si>
  <si>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</si>
  <si>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</si>
  <si>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</si>
  <si>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</si>
  <si>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</si>
  <si>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</si>
  <si>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</si>
  <si>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</si>
  <si>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</si>
  <si>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</si>
  <si>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</si>
  <si>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</si>
  <si>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</si>
  <si>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</si>
  <si>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</si>
  <si>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</si>
  <si>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</si>
  <si>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</si>
  <si>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</si>
  <si>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</si>
  <si>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</si>
  <si>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</si>
  <si>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</si>
  <si>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</si>
  <si>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</si>
  <si>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</si>
  <si>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</si>
  <si>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</si>
  <si>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</si>
  <si>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</si>
  <si>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</si>
  <si>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</si>
  <si>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</si>
  <si>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</si>
  <si>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</si>
  <si>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</si>
  <si>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</si>
  <si>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</si>
  <si>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</si>
  <si>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</si>
  <si>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</si>
  <si>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</si>
  <si>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</si>
  <si>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</si>
  <si>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</si>
  <si>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</si>
  <si>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</si>
  <si>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</si>
  <si>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</si>
  <si>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</si>
  <si>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</si>
  <si>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</si>
  <si>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</si>
  <si>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</si>
  <si>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</si>
  <si>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</si>
  <si>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</si>
  <si>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</si>
  <si>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</si>
  <si>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</si>
  <si>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</si>
  <si>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</si>
  <si>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</si>
  <si>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</si>
  <si>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</si>
  <si>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</si>
  <si>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</si>
  <si>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</si>
  <si>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</si>
  <si>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</si>
  <si>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</si>
  <si>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</si>
  <si>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</si>
  <si>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</si>
  <si>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</si>
  <si>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</si>
  <si>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</si>
  <si>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</si>
  <si>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</si>
  <si>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</si>
  <si>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</si>
  <si>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</si>
  <si>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</si>
  <si>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</si>
  <si>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</si>
  <si>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</si>
  <si>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</si>
  <si>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</si>
  <si>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</si>
  <si>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</si>
  <si>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</si>
  <si>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</si>
  <si>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</si>
  <si>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</si>
  <si>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</si>
  <si>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</si>
  <si>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</si>
  <si>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</si>
  <si>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</si>
  <si>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</si>
  <si>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</si>
  <si>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</si>
  <si>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</si>
  <si>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</si>
  <si>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</si>
  <si>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</si>
  <si>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</si>
  <si>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</si>
  <si>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</si>
  <si>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</si>
  <si>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</si>
  <si>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</si>
  <si>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</si>
  <si>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</si>
  <si>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</si>
  <si>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</si>
  <si>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</si>
  <si>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</si>
  <si>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</si>
  <si>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</si>
  <si>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</si>
  <si>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</si>
  <si>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</si>
  <si>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</si>
  <si>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</si>
  <si>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</si>
  <si>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</si>
  <si>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</si>
  <si>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</si>
  <si>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</si>
  <si>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</si>
  <si>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</si>
  <si>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</si>
  <si>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</si>
  <si>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</si>
  <si>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</si>
  <si>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</si>
  <si>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</si>
  <si>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</si>
  <si>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</si>
  <si>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</si>
  <si>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</si>
  <si>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</si>
  <si>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</si>
  <si>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</si>
  <si>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</si>
  <si>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</si>
  <si>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</si>
  <si>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</si>
  <si>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</si>
  <si>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</si>
  <si>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</si>
  <si>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</si>
  <si>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</si>
  <si>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</si>
  <si>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</si>
  <si>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</si>
  <si>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</si>
  <si>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</si>
  <si>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</si>
  <si>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</si>
  <si>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</si>
  <si>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</si>
  <si>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</si>
  <si>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</si>
  <si>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</si>
  <si>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</si>
  <si>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</si>
  <si>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</si>
  <si>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</si>
  <si>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</si>
  <si>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</si>
  <si>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</si>
  <si>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</si>
  <si>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</si>
  <si>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</si>
  <si>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</si>
  <si>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</si>
  <si>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</si>
  <si>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</si>
  <si>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</si>
  <si>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</si>
  <si>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</si>
  <si>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</si>
  <si>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</si>
  <si>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</si>
  <si>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</si>
  <si>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</si>
  <si>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</si>
  <si>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</si>
  <si>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</si>
  <si>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</si>
  <si>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</si>
  <si>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</si>
  <si>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</si>
  <si>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</si>
  <si>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</si>
  <si>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</si>
  <si>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</si>
  <si>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</si>
  <si>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</si>
  <si>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</si>
  <si>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</si>
  <si>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</si>
  <si>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</si>
  <si>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</si>
  <si>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</si>
  <si>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</si>
  <si>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</si>
  <si>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</si>
  <si>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</si>
  <si>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</si>
  <si>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</si>
  <si>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</si>
  <si>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</si>
  <si>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</si>
  <si>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</si>
  <si>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</si>
  <si>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</si>
  <si>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</si>
  <si>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</si>
  <si>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</si>
  <si>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</si>
  <si>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</si>
  <si>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</si>
  <si>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</si>
  <si>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</si>
  <si>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</si>
  <si>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</si>
  <si>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</si>
  <si>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</si>
  <si>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</si>
  <si>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</si>
  <si>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</si>
  <si>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</si>
  <si>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</si>
  <si>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</si>
  <si>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</si>
  <si>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</si>
  <si>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</si>
  <si>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</si>
  <si>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</si>
  <si>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</si>
  <si>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</si>
  <si>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</si>
  <si>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</si>
  <si>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</si>
  <si>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</si>
  <si>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</si>
  <si>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</si>
  <si>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</si>
  <si>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</si>
  <si>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</si>
  <si>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</si>
  <si>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</si>
  <si>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</si>
  <si>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</si>
  <si>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</si>
  <si>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</si>
  <si>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</si>
  <si>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</si>
  <si>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</si>
  <si>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</si>
  <si>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</si>
  <si>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</si>
  <si>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</si>
  <si>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</si>
  <si>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</si>
  <si>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</si>
  <si>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</si>
  <si>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</si>
  <si>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</si>
  <si>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</si>
  <si>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</si>
  <si>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</si>
  <si>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</si>
  <si>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</si>
  <si>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</si>
  <si>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</si>
  <si>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</si>
  <si>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</si>
  <si>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</si>
  <si>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</si>
  <si>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</si>
  <si>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</si>
  <si>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</si>
  <si>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</si>
  <si>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</si>
  <si>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</si>
  <si>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</si>
  <si>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</si>
  <si>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</si>
  <si>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</si>
  <si>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</si>
  <si>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</si>
  <si>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</si>
  <si>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</si>
  <si>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</si>
  <si>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</si>
  <si>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</si>
  <si>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</si>
  <si>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</si>
  <si>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</si>
  <si>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</si>
  <si>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</si>
  <si>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</si>
  <si>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</si>
  <si>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</si>
  <si>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</si>
  <si>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</si>
  <si>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</si>
  <si>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</si>
  <si>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</si>
  <si>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</si>
  <si>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</si>
  <si>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</si>
  <si>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</si>
  <si>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</si>
  <si>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</si>
  <si>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</si>
  <si>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</si>
  <si>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</si>
  <si>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</si>
  <si>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</si>
  <si>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</si>
  <si>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</si>
  <si>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</si>
  <si>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</si>
  <si>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</si>
  <si>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</si>
  <si>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</si>
  <si>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</si>
  <si>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</si>
  <si>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</si>
  <si>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</si>
  <si>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</si>
  <si>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</si>
  <si>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</si>
  <si>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</si>
  <si>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</si>
  <si>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</si>
  <si>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</si>
  <si>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</si>
  <si>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</si>
  <si>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</si>
  <si>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</si>
  <si>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</si>
  <si>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</si>
  <si>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</si>
  <si>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</si>
  <si>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</si>
  <si>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</si>
  <si>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</si>
  <si>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</si>
  <si>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</si>
  <si>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</si>
  <si>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</si>
  <si>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</si>
  <si>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</si>
  <si>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</si>
  <si>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</si>
  <si>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</si>
  <si>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</si>
  <si>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</si>
  <si>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</si>
  <si>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</si>
  <si>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</si>
  <si>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</si>
  <si>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</si>
  <si>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</si>
  <si>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</si>
  <si>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</si>
  <si>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</si>
  <si>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</si>
  <si>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</si>
  <si>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</si>
  <si>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</si>
  <si>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</si>
  <si>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</si>
  <si>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</si>
  <si>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</si>
  <si>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</si>
  <si>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</si>
  <si>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</si>
  <si>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</si>
  <si>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</si>
  <si>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</si>
  <si>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</si>
  <si>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</si>
  <si>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</si>
  <si>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</si>
  <si>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</si>
  <si>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</si>
  <si>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</si>
  <si>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</si>
  <si>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</si>
  <si>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</si>
  <si>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</si>
  <si>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</si>
  <si>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</si>
  <si>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</si>
  <si>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</si>
  <si>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</si>
  <si>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</si>
  <si>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</si>
  <si>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</si>
  <si>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</si>
  <si>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</si>
  <si>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</si>
  <si>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</si>
  <si>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</si>
  <si>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</si>
  <si>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</si>
  <si>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</si>
  <si>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</si>
  <si>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</si>
  <si>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</si>
  <si>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</si>
  <si>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</si>
  <si>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</si>
  <si>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</si>
  <si>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</si>
  <si>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</si>
  <si>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</si>
  <si>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</si>
  <si>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</si>
  <si>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</si>
  <si>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</si>
  <si>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</si>
  <si>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</si>
  <si>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</si>
  <si>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</si>
  <si>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</si>
  <si>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</si>
  <si>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</si>
  <si>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</si>
  <si>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</si>
  <si>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</si>
  <si>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</si>
  <si>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</si>
  <si>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</si>
  <si>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</si>
  <si>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</si>
  <si>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</si>
  <si>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</si>
  <si>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</si>
  <si>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</si>
  <si>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</si>
  <si>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</si>
  <si>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</si>
  <si>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</si>
  <si>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</si>
  <si>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</si>
  <si>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</si>
  <si>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</si>
  <si>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</si>
  <si>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</si>
  <si>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</si>
  <si>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</si>
  <si>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</si>
  <si>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</si>
  <si>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</si>
  <si>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</si>
  <si>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</si>
  <si>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</si>
  <si>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</si>
  <si>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</si>
  <si>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</si>
  <si>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</si>
  <si>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</si>
  <si>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</si>
  <si>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</si>
  <si>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</si>
  <si>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</si>
  <si>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</si>
  <si>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</si>
  <si>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</si>
  <si>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</si>
  <si>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</si>
  <si>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</si>
  <si>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</si>
  <si>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</si>
  <si>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</si>
  <si>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</si>
  <si>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</si>
  <si>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</si>
  <si>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</si>
  <si>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</si>
  <si>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</si>
  <si>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</si>
  <si>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</si>
  <si>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</si>
  <si>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</si>
  <si>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</si>
  <si>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</si>
  <si>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</si>
  <si>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</si>
  <si>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</si>
  <si>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</si>
  <si>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</si>
  <si>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</si>
  <si>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</si>
  <si>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</si>
  <si>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</si>
  <si>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</si>
  <si>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</si>
  <si>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</si>
  <si>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</si>
  <si>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</si>
  <si>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</si>
  <si>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</si>
  <si>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</si>
  <si>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</si>
  <si>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</si>
  <si>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</si>
  <si>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</si>
  <si>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</si>
  <si>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</si>
  <si>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</si>
  <si>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</si>
  <si>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</si>
  <si>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</si>
  <si>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</si>
  <si>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</si>
  <si>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</si>
  <si>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</si>
  <si>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</si>
  <si>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</si>
  <si>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</si>
  <si>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</si>
  <si>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</si>
  <si>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</si>
  <si>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</si>
  <si>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</si>
  <si>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</si>
  <si>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</si>
  <si>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</si>
  <si>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</si>
  <si>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</si>
  <si>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</si>
  <si>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</si>
  <si>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</si>
  <si>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</si>
  <si>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</si>
  <si>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</si>
  <si>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</si>
  <si>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</si>
  <si>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</si>
  <si>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</si>
  <si>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</si>
  <si>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</si>
  <si>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</si>
  <si>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</si>
  <si>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</si>
  <si>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</si>
  <si>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</si>
  <si>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</si>
  <si>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</si>
  <si>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</si>
  <si>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</si>
  <si>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</si>
  <si>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</si>
  <si>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</si>
  <si>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</si>
  <si>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</si>
  <si>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</si>
  <si>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</si>
  <si>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</si>
  <si>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</si>
  <si>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</si>
  <si>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</si>
  <si>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</si>
  <si>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</si>
  <si>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</si>
  <si>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</si>
  <si>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</si>
  <si>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</si>
  <si>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</si>
  <si>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</si>
  <si>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</si>
  <si>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</si>
  <si>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</si>
  <si>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</si>
  <si>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</si>
  <si>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</si>
  <si>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</si>
  <si>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</si>
  <si>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</si>
  <si>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</si>
  <si>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</si>
  <si>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</si>
  <si>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</si>
  <si>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</si>
  <si>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</si>
  <si>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</si>
  <si>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</si>
  <si>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</si>
  <si>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</si>
  <si>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</si>
  <si>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</si>
  <si>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</si>
  <si>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</si>
  <si>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</si>
  <si>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</si>
  <si>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</si>
  <si>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</si>
  <si>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</si>
  <si>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</si>
  <si>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</si>
  <si>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</si>
  <si>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</si>
  <si>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</si>
  <si>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</si>
  <si>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</si>
  <si>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</si>
  <si>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</si>
  <si>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</si>
  <si>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</si>
  <si>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</si>
  <si>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</si>
  <si>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</si>
  <si>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</si>
  <si>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</si>
  <si>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</si>
  <si>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</si>
  <si>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</si>
  <si>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</si>
  <si>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</si>
  <si>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</si>
  <si>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</si>
  <si>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</si>
  <si>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</si>
  <si>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</si>
  <si>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</si>
  <si>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</si>
  <si>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</si>
  <si>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</si>
  <si>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</si>
  <si>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</si>
  <si>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</si>
  <si>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</si>
  <si>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</si>
  <si>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</si>
  <si>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</si>
  <si>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</si>
  <si>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</si>
  <si>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</si>
  <si>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</si>
  <si>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</si>
  <si>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</si>
  <si>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</si>
  <si>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</si>
  <si>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</si>
  <si>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</si>
  <si>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</si>
  <si>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</si>
  <si>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</si>
  <si>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</si>
  <si>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</si>
  <si>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</si>
  <si>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</si>
  <si>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</si>
  <si>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</si>
  <si>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</si>
  <si>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</si>
  <si>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</si>
  <si>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</si>
  <si>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</si>
  <si>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</si>
  <si>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</si>
  <si>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</si>
  <si>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</si>
  <si>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</si>
  <si>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</si>
  <si>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</si>
  <si>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</si>
  <si>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</si>
  <si>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</si>
  <si>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</si>
  <si>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</si>
  <si>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</si>
  <si>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</si>
  <si>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</si>
  <si>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</si>
  <si>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</si>
  <si>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</si>
  <si>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</si>
  <si>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</si>
  <si>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</si>
  <si>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</si>
  <si>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</si>
  <si>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</si>
  <si>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</si>
  <si>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</si>
  <si>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</si>
  <si>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</si>
  <si>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</si>
  <si>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</si>
  <si>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</si>
  <si>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</si>
  <si>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</si>
  <si>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</si>
  <si>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</si>
  <si>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</si>
  <si>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</si>
  <si>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</si>
  <si>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</si>
  <si>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</si>
  <si>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</si>
  <si>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</si>
  <si>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</si>
  <si>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</si>
  <si>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</si>
  <si>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</si>
  <si>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</si>
  <si>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</si>
  <si>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</si>
  <si>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</si>
  <si>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</si>
  <si>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</si>
  <si>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</si>
  <si>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</si>
  <si>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</si>
  <si>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</si>
  <si>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</si>
  <si>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</si>
  <si>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</si>
  <si>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</si>
  <si>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</si>
  <si>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</si>
  <si>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</si>
  <si>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</si>
  <si>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</si>
  <si>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</si>
  <si>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</si>
  <si>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</si>
  <si>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</si>
  <si>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</si>
  <si>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</si>
  <si>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</si>
  <si>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</si>
  <si>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</si>
  <si>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</si>
  <si>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</si>
  <si>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</si>
  <si>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</si>
  <si>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</si>
  <si>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</si>
  <si>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</si>
  <si>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</si>
  <si>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</si>
  <si>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</si>
  <si>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</si>
  <si>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</si>
  <si>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</si>
  <si>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</si>
  <si>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</si>
  <si>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</si>
  <si>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</si>
  <si>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</si>
  <si>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</si>
  <si>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</si>
  <si>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</si>
  <si>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</si>
  <si>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</si>
  <si>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</si>
  <si>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</si>
  <si>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</si>
  <si>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</si>
  <si>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</si>
  <si>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</si>
  <si>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</si>
  <si>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</si>
  <si>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</si>
  <si>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</si>
  <si>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</si>
  <si>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</si>
  <si>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</si>
  <si>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</si>
  <si>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</si>
  <si>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</si>
  <si>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</si>
  <si>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</si>
  <si>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</si>
  <si>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</si>
  <si>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</si>
  <si>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</si>
  <si>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</si>
  <si>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</si>
  <si>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</si>
  <si>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</si>
  <si>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</si>
  <si>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</si>
  <si>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</si>
  <si>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</si>
  <si>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</si>
  <si>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</si>
  <si>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</si>
  <si>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</si>
  <si>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</si>
  <si>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</si>
  <si>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</si>
  <si>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</si>
  <si>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</si>
  <si>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</si>
  <si>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</si>
  <si>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</si>
  <si>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</si>
  <si>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</si>
  <si>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</si>
  <si>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</si>
  <si>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</si>
  <si>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</si>
  <si>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</si>
  <si>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</si>
  <si>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</si>
  <si>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</si>
  <si>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</si>
  <si>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</si>
  <si>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</si>
  <si>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</si>
  <si>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</si>
  <si>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</si>
  <si>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</si>
  <si>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</si>
  <si>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</si>
  <si>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</si>
  <si>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</si>
  <si>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</si>
  <si>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</si>
  <si>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</si>
  <si>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</si>
  <si>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</si>
  <si>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</si>
  <si>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</si>
  <si>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</si>
  <si>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</si>
  <si>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</si>
  <si>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</si>
  <si>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</si>
  <si>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</si>
  <si>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</si>
  <si>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</si>
  <si>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</si>
  <si>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</si>
  <si>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</si>
  <si>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</si>
  <si>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</si>
  <si>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</si>
  <si>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</si>
  <si>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</si>
  <si>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</si>
  <si>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</si>
  <si>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</si>
  <si>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</si>
  <si>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</si>
  <si>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</si>
  <si>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</si>
  <si>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</si>
  <si>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</si>
  <si>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</si>
  <si>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</si>
  <si>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</si>
  <si>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</si>
  <si>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</si>
  <si>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</si>
  <si>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</si>
  <si>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</si>
  <si>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</si>
  <si>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</si>
  <si>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</si>
  <si>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</si>
  <si>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</si>
  <si>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</si>
  <si>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</si>
  <si>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</si>
  <si>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</si>
  <si>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</si>
  <si>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</si>
  <si>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</si>
  <si>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</si>
  <si>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</si>
  <si>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</si>
  <si>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</si>
  <si>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</si>
  <si>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</si>
  <si>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</si>
  <si>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</si>
  <si>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</si>
  <si>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</si>
  <si>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</si>
  <si>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</si>
  <si>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</si>
  <si>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</si>
  <si>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</si>
  <si>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</si>
  <si>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</si>
  <si>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</si>
  <si>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</si>
  <si>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</si>
  <si>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</si>
  <si>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</si>
  <si>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</si>
  <si>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</si>
  <si>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</si>
  <si>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</si>
  <si>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</si>
  <si>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</si>
  <si>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</si>
  <si>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</si>
  <si>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</si>
  <si>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</si>
  <si>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</si>
  <si>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</si>
  <si>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</si>
  <si>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</si>
  <si>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</si>
  <si>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</si>
  <si>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</si>
  <si>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</si>
  <si>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</si>
  <si>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</si>
  <si>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</si>
  <si>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</si>
  <si>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</si>
  <si>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</si>
  <si>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</si>
  <si>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</si>
  <si>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</si>
  <si>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</si>
  <si>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</si>
  <si>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</si>
  <si>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</si>
  <si>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</si>
  <si>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</si>
  <si>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</si>
  <si>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</si>
  <si>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</si>
  <si>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</si>
  <si>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</si>
  <si>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</si>
  <si>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</si>
  <si>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</si>
  <si>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</si>
  <si>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</si>
  <si>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</si>
  <si>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</si>
  <si>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</si>
  <si>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</si>
  <si>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</si>
  <si>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</si>
  <si>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</si>
  <si>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</si>
  <si>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</si>
  <si>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</si>
  <si>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</si>
  <si>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</si>
  <si>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</si>
  <si>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</si>
  <si>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</si>
  <si>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</si>
  <si>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</si>
  <si>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</si>
  <si>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</si>
  <si>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</si>
  <si>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</si>
  <si>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</si>
  <si>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</si>
  <si>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</si>
  <si>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</si>
  <si>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</si>
  <si>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</si>
  <si>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</si>
  <si>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</si>
  <si>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</si>
  <si>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</si>
  <si>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</si>
  <si>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</si>
  <si>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</si>
  <si>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</si>
  <si>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</si>
  <si>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</si>
  <si>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</si>
  <si>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</si>
  <si>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</si>
  <si>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</si>
  <si>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</si>
  <si>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</si>
  <si>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</si>
  <si>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</si>
  <si>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</si>
  <si>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</si>
  <si>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</si>
  <si>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</si>
  <si>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</si>
  <si>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</si>
  <si>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</si>
  <si>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</si>
  <si>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</si>
  <si>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</si>
  <si>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</si>
  <si>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</si>
  <si>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</si>
  <si>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</si>
  <si>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</si>
  <si>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</si>
  <si>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</si>
  <si>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</si>
  <si>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</si>
  <si>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</si>
  <si>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</si>
  <si>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</si>
  <si>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</si>
  <si>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</si>
  <si>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</si>
  <si>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</si>
  <si>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</si>
  <si>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</si>
  <si>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</si>
  <si>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</si>
  <si>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</si>
  <si>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</si>
  <si>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</si>
  <si>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</si>
  <si>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</si>
  <si>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</si>
  <si>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</si>
  <si>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</si>
  <si>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</si>
  <si>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</si>
  <si>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</si>
  <si>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</si>
  <si>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</si>
  <si>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</si>
  <si>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</si>
  <si>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</si>
  <si>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</si>
  <si>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</si>
  <si>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</si>
  <si>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</si>
  <si>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</si>
  <si>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</si>
  <si>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</si>
  <si>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</si>
  <si>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</si>
  <si>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</si>
  <si>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</si>
  <si>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</si>
  <si>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</si>
  <si>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</si>
  <si>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</si>
  <si>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</si>
  <si>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</si>
  <si>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</si>
  <si>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</si>
  <si>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</si>
  <si>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</si>
  <si>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</si>
  <si>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</si>
  <si>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</si>
  <si>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</si>
  <si>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</si>
  <si>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</si>
  <si>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</si>
  <si>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</si>
  <si>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</si>
  <si>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</si>
  <si>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</si>
  <si>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</si>
  <si>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</si>
  <si>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</si>
  <si>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</si>
  <si>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</si>
  <si>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</si>
  <si>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</si>
  <si>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</si>
  <si>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</si>
  <si>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</si>
  <si>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</si>
  <si>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</si>
  <si>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</si>
  <si>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</si>
  <si>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</si>
  <si>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</si>
  <si>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</si>
  <si>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</si>
  <si>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</si>
  <si>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</si>
  <si>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</si>
  <si>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</si>
  <si>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</si>
  <si>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</si>
  <si>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</si>
  <si>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</si>
  <si>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</si>
  <si>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</si>
  <si>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</si>
  <si>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</si>
  <si>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</si>
  <si>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</si>
  <si>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</si>
  <si>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</si>
  <si>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</si>
  <si>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</si>
  <si>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</si>
  <si>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</si>
  <si>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</si>
  <si>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</si>
  <si>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</si>
  <si>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</si>
  <si>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</si>
  <si>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</si>
  <si>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</si>
  <si>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</si>
  <si>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</si>
  <si>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</si>
  <si>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</si>
  <si>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</si>
  <si>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</si>
  <si>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</si>
  <si>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</si>
  <si>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</si>
  <si>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</si>
  <si>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</si>
  <si>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</si>
  <si>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</si>
  <si>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</si>
  <si>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</si>
  <si>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</si>
  <si>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</si>
  <si>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</si>
  <si>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</si>
  <si>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</si>
  <si>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</si>
  <si>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</si>
  <si>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</si>
  <si>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</si>
  <si>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</si>
  <si>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</si>
  <si>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</si>
  <si>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</si>
  <si>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</si>
  <si>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</si>
  <si>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</si>
  <si>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</si>
  <si>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</si>
  <si>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</si>
  <si>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</si>
  <si>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</si>
  <si>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</si>
  <si>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</si>
  <si>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</si>
  <si>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</si>
  <si>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</si>
  <si>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</si>
  <si>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</si>
  <si>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</si>
  <si>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</si>
  <si>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</si>
  <si>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</si>
  <si>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</si>
  <si>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</si>
  <si>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</si>
  <si>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</si>
  <si>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</si>
  <si>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</si>
  <si>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</si>
  <si>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</si>
  <si>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</si>
  <si>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</si>
  <si>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</si>
  <si>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</si>
  <si>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</si>
  <si>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</si>
  <si>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</si>
  <si>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</si>
  <si>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</si>
  <si>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</si>
  <si>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</si>
  <si>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</si>
  <si>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</si>
  <si>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</si>
  <si>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</si>
  <si>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</si>
  <si>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</si>
  <si>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</si>
  <si>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</si>
  <si>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</si>
  <si>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</si>
  <si>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</si>
  <si>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</si>
  <si>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</si>
  <si>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</si>
  <si>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</si>
  <si>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</si>
  <si>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</si>
  <si>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</si>
  <si>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</si>
  <si>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</si>
  <si>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</si>
  <si>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</si>
  <si>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</si>
  <si>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</si>
  <si>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</si>
  <si>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</si>
  <si>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</si>
  <si>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</si>
  <si>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</si>
  <si>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</si>
  <si>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</si>
  <si>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</si>
  <si>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</si>
  <si>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</si>
  <si>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</si>
  <si>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</si>
  <si>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</si>
  <si>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</si>
  <si>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</si>
  <si>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</si>
  <si>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</si>
  <si>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</si>
  <si>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</si>
  <si>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</si>
  <si>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</si>
  <si>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</si>
  <si>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</si>
  <si>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</si>
  <si>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</si>
  <si>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</si>
  <si>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</si>
  <si>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</si>
  <si>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</si>
  <si>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</si>
  <si>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</si>
  <si>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</si>
  <si>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</si>
  <si>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</si>
  <si>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</si>
  <si>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</si>
  <si>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</si>
  <si>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</si>
  <si>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</si>
  <si>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</si>
  <si>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</si>
  <si>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</si>
  <si>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</si>
  <si>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</si>
  <si>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</si>
  <si>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</si>
  <si>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</si>
  <si>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</si>
  <si>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</si>
  <si>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</si>
  <si>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</si>
  <si>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</si>
  <si>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</si>
  <si>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</si>
  <si>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</si>
  <si>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</si>
  <si>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</si>
  <si>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</si>
  <si>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</si>
  <si>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</si>
  <si>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</si>
  <si>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</si>
  <si>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</si>
  <si>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</si>
  <si>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</si>
  <si>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</si>
  <si>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</si>
  <si>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</si>
  <si>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</si>
  <si>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</si>
  <si>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</si>
  <si>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</si>
  <si>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</si>
  <si>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</si>
  <si>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</si>
  <si>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</si>
  <si>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</si>
  <si>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</si>
  <si>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</si>
  <si>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</si>
  <si>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</si>
  <si>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</si>
  <si>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</si>
  <si>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</si>
  <si>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</si>
  <si>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</si>
  <si>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</si>
  <si>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</si>
  <si>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</si>
  <si>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</si>
  <si>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</si>
  <si>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</si>
  <si>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</si>
  <si>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</si>
  <si>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</si>
  <si>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</si>
  <si>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</si>
  <si>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</si>
  <si>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</si>
  <si>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</si>
  <si>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</si>
  <si>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</si>
  <si>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</si>
  <si>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</si>
  <si>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</si>
  <si>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</si>
  <si>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</si>
  <si>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</si>
  <si>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</si>
  <si>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</si>
  <si>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</si>
  <si>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</si>
  <si>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</si>
  <si>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</si>
  <si>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</si>
  <si>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</si>
  <si>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</si>
  <si>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</si>
  <si>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</si>
  <si>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</si>
  <si>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</si>
  <si>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</si>
  <si>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</si>
  <si>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</si>
  <si>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</si>
  <si>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</si>
  <si>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</si>
  <si>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</si>
  <si>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</si>
  <si>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</si>
  <si>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</si>
  <si>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</si>
  <si>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</si>
  <si>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</si>
  <si>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</si>
  <si>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</si>
  <si>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</si>
  <si>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</si>
  <si>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</si>
  <si>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</si>
  <si>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</si>
  <si>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</si>
  <si>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</si>
  <si>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</si>
  <si>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</si>
  <si>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</si>
  <si>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</si>
  <si>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</si>
  <si>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</si>
  <si>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</si>
  <si>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</si>
  <si>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</si>
  <si>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</si>
  <si>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</si>
  <si>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</si>
  <si>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</si>
  <si>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</si>
  <si>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</si>
  <si>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</si>
  <si>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</si>
  <si>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</si>
  <si>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</si>
  <si>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</si>
  <si>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</si>
  <si>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</si>
  <si>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</si>
  <si>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</si>
  <si>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</si>
  <si>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</si>
  <si>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</si>
  <si>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</si>
  <si>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</si>
  <si>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</si>
  <si>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</si>
  <si>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</si>
  <si>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</si>
  <si>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</si>
  <si>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</si>
  <si>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</si>
  <si>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</si>
  <si>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</si>
  <si>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</si>
  <si>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</si>
  <si>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</si>
  <si>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</si>
  <si>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</si>
  <si>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</si>
  <si>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</si>
  <si>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</si>
  <si>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</si>
  <si>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</si>
  <si>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</si>
  <si>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</si>
  <si>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</si>
  <si>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</si>
  <si>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</si>
  <si>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</si>
  <si>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</si>
  <si>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</si>
  <si>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</si>
  <si>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</si>
  <si>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</si>
  <si>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</si>
  <si>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</si>
  <si>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</si>
  <si>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</si>
  <si>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</si>
  <si>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</si>
  <si>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</si>
  <si>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</si>
  <si>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</si>
  <si>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</si>
  <si>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</si>
  <si>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</si>
  <si>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</si>
  <si>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</si>
  <si>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</si>
  <si>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</si>
  <si>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</si>
  <si>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</si>
  <si>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</si>
  <si>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</si>
  <si>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</si>
  <si>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</si>
  <si>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</si>
  <si>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</si>
  <si>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</si>
  <si>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</si>
  <si>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</si>
  <si>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</si>
  <si>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</si>
  <si>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</si>
  <si>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</si>
  <si>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</si>
  <si>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</si>
  <si>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</si>
  <si>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</si>
  <si>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</si>
  <si>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</si>
  <si>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</si>
  <si>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</si>
  <si>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</si>
  <si>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</si>
  <si>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</si>
  <si>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</si>
  <si>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</si>
  <si>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</si>
  <si>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</si>
  <si>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</si>
  <si>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</si>
  <si>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</si>
  <si>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</si>
  <si>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</si>
  <si>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</si>
  <si>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</si>
  <si>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</si>
  <si>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</si>
  <si>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</si>
  <si>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</si>
  <si>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</si>
  <si>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</si>
  <si>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</si>
  <si>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</si>
  <si>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</si>
  <si>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</si>
  <si>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</si>
  <si>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</si>
  <si>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</si>
  <si>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</si>
  <si>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</si>
  <si>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</si>
  <si>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</si>
  <si>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</si>
  <si>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</si>
  <si>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</si>
  <si>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</si>
  <si>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</si>
  <si>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</si>
  <si>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</si>
  <si>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</si>
  <si>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</si>
  <si>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</si>
  <si>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</si>
  <si>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</si>
  <si>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</si>
  <si>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</si>
  <si>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</si>
  <si>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</si>
  <si>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</si>
  <si>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</si>
  <si>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</si>
  <si>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</si>
  <si>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</si>
  <si>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</si>
  <si>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</si>
  <si>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</si>
  <si>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</si>
  <si>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</si>
  <si>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</si>
  <si>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</si>
  <si>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</si>
  <si>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</si>
  <si>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</si>
  <si>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</si>
  <si>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</si>
  <si>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</si>
  <si>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</si>
  <si>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</si>
  <si>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</si>
  <si>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</si>
  <si>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</si>
  <si>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</si>
  <si>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</si>
  <si>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</si>
  <si>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</si>
  <si>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</si>
  <si>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</si>
  <si>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</si>
  <si>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</si>
  <si>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</si>
  <si>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</si>
  <si>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</si>
  <si>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</si>
  <si>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</si>
  <si>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</si>
  <si>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</si>
  <si>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</si>
  <si>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</si>
  <si>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</si>
  <si>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</si>
  <si>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</si>
  <si>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</si>
  <si>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</si>
  <si>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</si>
  <si>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</si>
  <si>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</si>
  <si>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</si>
  <si>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</si>
  <si>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</si>
  <si>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</si>
  <si>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</si>
  <si>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</si>
  <si>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</si>
  <si>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</si>
  <si>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</si>
  <si>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</si>
  <si>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</si>
  <si>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</si>
  <si>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</si>
  <si>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</si>
  <si>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</si>
  <si>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</si>
  <si>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</si>
  <si>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</si>
  <si>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</si>
  <si>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</si>
  <si>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</si>
  <si>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</si>
  <si>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</si>
  <si>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</si>
  <si>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</si>
  <si>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</si>
  <si>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</si>
  <si>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</si>
  <si>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</si>
  <si>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</si>
  <si>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</si>
  <si>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</si>
  <si>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</si>
  <si>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</si>
  <si>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</si>
  <si>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</si>
  <si>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</si>
  <si>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</si>
  <si>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</si>
  <si>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</si>
  <si>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</si>
  <si>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</si>
  <si>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</si>
  <si>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</si>
  <si>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</si>
  <si>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</si>
  <si>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</si>
  <si>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</si>
  <si>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</si>
  <si>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</si>
  <si>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</si>
  <si>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</si>
  <si>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</si>
  <si>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</si>
  <si>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</si>
  <si>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</si>
  <si>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</si>
  <si>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</si>
  <si>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</si>
  <si>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</si>
  <si>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</si>
  <si>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</si>
  <si>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</si>
  <si>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</si>
  <si>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</si>
  <si>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</si>
  <si>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</si>
  <si>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</si>
  <si>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</si>
  <si>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</si>
  <si>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</si>
  <si>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</si>
  <si>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</si>
  <si>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</si>
  <si>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</si>
  <si>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</si>
  <si>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</si>
  <si>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</si>
  <si>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</si>
  <si>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</si>
  <si>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</si>
  <si>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</si>
  <si>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</si>
  <si>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</si>
  <si>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</si>
  <si>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</si>
  <si>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</si>
  <si>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</si>
  <si>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</si>
  <si>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</si>
  <si>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</si>
  <si>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</si>
  <si>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</si>
  <si>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</si>
  <si>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</si>
  <si>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</si>
  <si>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</si>
  <si>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</si>
  <si>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</si>
  <si>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</si>
  <si>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</si>
  <si>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</si>
  <si>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</si>
  <si>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</si>
  <si>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</si>
  <si>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</si>
  <si>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</si>
  <si>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</si>
  <si>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</si>
  <si>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</si>
  <si>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</si>
  <si>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</si>
  <si>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</si>
  <si>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</si>
  <si>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</si>
  <si>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</si>
  <si>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</si>
  <si>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</si>
  <si>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</si>
  <si>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</si>
  <si>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</si>
  <si>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</si>
  <si>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</si>
  <si>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</si>
  <si>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</si>
  <si>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</si>
  <si>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</si>
  <si>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</si>
  <si>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</si>
  <si>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</si>
  <si>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</si>
  <si>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</si>
  <si>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</si>
  <si>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</si>
  <si>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</si>
  <si>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</si>
  <si>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</si>
  <si>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</si>
  <si>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</si>
  <si>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</si>
  <si>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</si>
  <si>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</si>
  <si>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</si>
  <si>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</si>
  <si>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</si>
  <si>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</si>
  <si>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</si>
  <si>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</si>
  <si>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</si>
  <si>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</si>
  <si>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</si>
  <si>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</si>
  <si>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</si>
  <si>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</si>
  <si>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</si>
  <si>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</si>
  <si>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</si>
  <si>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</si>
  <si>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</si>
  <si>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</si>
  <si>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</si>
  <si>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</si>
  <si>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</si>
  <si>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</si>
  <si>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</si>
  <si>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</si>
  <si>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</si>
  <si>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</si>
  <si>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</si>
  <si>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</si>
  <si>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</si>
  <si>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</si>
  <si>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</si>
  <si>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</si>
  <si>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</si>
  <si>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</si>
  <si>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</si>
  <si>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</si>
  <si>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</si>
  <si>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</si>
  <si>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</si>
  <si>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</si>
  <si>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</si>
  <si>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</si>
  <si>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</si>
  <si>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</si>
  <si>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</si>
  <si>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</si>
  <si>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</si>
  <si>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</si>
  <si>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</si>
  <si>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</si>
  <si>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</si>
  <si>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</si>
  <si>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</si>
  <si>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</si>
  <si>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</si>
  <si>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</si>
  <si>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</si>
  <si>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</si>
  <si>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</si>
  <si>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</si>
  <si>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</si>
  <si>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</si>
  <si>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</si>
  <si>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</si>
  <si>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</si>
  <si>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</si>
  <si>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</si>
  <si>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</si>
  <si>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</si>
  <si>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</si>
  <si>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</si>
  <si>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</si>
  <si>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</si>
  <si>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</si>
  <si>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</si>
  <si>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</si>
  <si>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</si>
  <si>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</si>
  <si>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</si>
  <si>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</si>
  <si>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</si>
  <si>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</si>
  <si>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</si>
  <si>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</si>
  <si>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</si>
  <si>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</si>
  <si>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</si>
  <si>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</si>
  <si>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</si>
  <si>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</si>
  <si>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</si>
  <si>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</si>
  <si>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</si>
  <si>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</si>
  <si>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</si>
  <si>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</si>
  <si>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</si>
  <si>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</si>
  <si>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</si>
  <si>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</si>
  <si>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</si>
  <si>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</si>
  <si>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</si>
  <si>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</si>
  <si>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</si>
  <si>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</si>
  <si>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</si>
  <si>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</si>
  <si>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</si>
  <si>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</si>
  <si>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</si>
  <si>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</si>
  <si>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</si>
  <si>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</si>
  <si>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</si>
  <si>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</si>
  <si>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</si>
  <si>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</si>
  <si>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</si>
  <si>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</si>
  <si>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</si>
  <si>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</si>
  <si>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</si>
  <si>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</si>
  <si>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</si>
  <si>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</si>
  <si>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</si>
  <si>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</si>
  <si>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</si>
  <si>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</si>
  <si>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</si>
  <si>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</si>
  <si>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</si>
  <si>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</si>
  <si>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</si>
  <si>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</si>
  <si>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</si>
  <si>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</si>
  <si>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</si>
  <si>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</si>
  <si>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</si>
  <si>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</si>
  <si>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</si>
  <si>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</si>
  <si>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</si>
  <si>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</si>
  <si>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</si>
  <si>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</si>
  <si>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</si>
  <si>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</si>
  <si>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</si>
  <si>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</si>
  <si>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</si>
  <si>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</si>
  <si>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</si>
  <si>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</si>
  <si>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</si>
  <si>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</si>
  <si>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</si>
  <si>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</si>
  <si>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</si>
  <si>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</si>
  <si>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</si>
  <si>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</si>
  <si>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</si>
  <si>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</si>
  <si>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</si>
  <si>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</si>
  <si>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</si>
  <si>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</si>
  <si>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</si>
  <si>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</si>
  <si>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</si>
  <si>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</si>
  <si>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</si>
  <si>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</si>
  <si>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</si>
  <si>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</si>
  <si>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</si>
  <si>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</si>
  <si>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</si>
  <si>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</si>
  <si>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</si>
  <si>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</si>
  <si>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</si>
  <si>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</si>
  <si>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</si>
  <si>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</si>
  <si>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</si>
  <si>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</si>
  <si>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</si>
  <si>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</si>
  <si>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</si>
  <si>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</si>
  <si>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</si>
  <si>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</si>
  <si>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</si>
  <si>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</si>
  <si>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</si>
  <si>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</si>
  <si>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</si>
  <si>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</si>
  <si>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</si>
  <si>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</si>
  <si>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</si>
  <si>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</si>
  <si>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</si>
  <si>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</si>
  <si>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</si>
  <si>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</si>
  <si>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</si>
  <si>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</si>
  <si>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</si>
  <si>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</si>
  <si>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</si>
  <si>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</si>
  <si>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</si>
  <si>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</si>
  <si>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</si>
  <si>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</si>
  <si>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</si>
  <si>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</si>
  <si>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</si>
  <si>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</si>
  <si>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</si>
  <si>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</si>
  <si>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</si>
  <si>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</si>
  <si>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</si>
  <si>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</si>
  <si>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</si>
  <si>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</si>
  <si>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</si>
  <si>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</si>
  <si>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</si>
  <si>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</si>
  <si>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</si>
  <si>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</si>
  <si>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</si>
  <si>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</si>
  <si>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</si>
  <si>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</si>
  <si>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</si>
  <si>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</si>
  <si>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</si>
  <si>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</si>
  <si>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</si>
  <si>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</si>
  <si>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</si>
  <si>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</si>
  <si>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</si>
  <si>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</si>
  <si>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</si>
  <si>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</si>
  <si>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</si>
  <si>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</si>
  <si>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</si>
  <si>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</si>
  <si>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</si>
  <si>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</si>
  <si>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</si>
  <si>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</si>
  <si>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</si>
  <si>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</si>
  <si>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</si>
  <si>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</si>
  <si>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</si>
  <si>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</si>
  <si>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</si>
  <si>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</si>
  <si>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</si>
  <si>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</si>
  <si>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</si>
  <si>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</si>
  <si>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</si>
  <si>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</si>
  <si>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</si>
  <si>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</si>
  <si>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</si>
  <si>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</si>
  <si>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</si>
  <si>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</si>
  <si>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</si>
  <si>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</si>
  <si>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</si>
  <si>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</si>
  <si>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</si>
  <si>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</si>
  <si>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</si>
  <si>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</si>
  <si>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</si>
  <si>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</si>
  <si>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</si>
  <si>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</si>
  <si>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</si>
  <si>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</si>
  <si>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</si>
  <si>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</si>
  <si>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</si>
  <si>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</si>
  <si>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</si>
  <si>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</si>
  <si>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</si>
  <si>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</si>
  <si>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</si>
  <si>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</si>
  <si>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</si>
  <si>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</si>
  <si>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</si>
  <si>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</si>
  <si>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</si>
  <si>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</si>
  <si>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</si>
  <si>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</si>
  <si>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</si>
  <si>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</si>
  <si>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</si>
  <si>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</si>
  <si>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</si>
  <si>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</si>
  <si>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</si>
  <si>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</si>
  <si>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</si>
  <si>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</si>
  <si>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</si>
  <si>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</si>
  <si>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</si>
  <si>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</si>
  <si>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</si>
  <si>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</si>
  <si>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</si>
  <si>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</si>
  <si>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</si>
  <si>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</si>
  <si>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</si>
  <si>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</si>
  <si>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</si>
  <si>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</si>
  <si>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</si>
  <si>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</si>
  <si>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</si>
  <si>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</si>
  <si>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</si>
  <si>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</si>
  <si>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</si>
  <si>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</si>
  <si>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</si>
  <si>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</si>
  <si>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</si>
  <si>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</si>
  <si>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</si>
  <si>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</si>
  <si>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</si>
  <si>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</si>
  <si>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</si>
  <si>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</si>
  <si>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</si>
  <si>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</si>
  <si>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</si>
  <si>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</si>
  <si>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</si>
  <si>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</si>
  <si>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</si>
  <si>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</si>
  <si>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</si>
  <si>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</si>
  <si>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</si>
  <si>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</si>
  <si>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</si>
  <si>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</si>
  <si>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</si>
  <si>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</si>
  <si>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</si>
  <si>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</si>
  <si>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</si>
  <si>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</si>
  <si>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</si>
  <si>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</si>
  <si>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</si>
  <si>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</si>
  <si>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</si>
  <si>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</si>
  <si>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</si>
  <si>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</si>
  <si>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</si>
  <si>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</si>
  <si>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</si>
  <si>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</si>
  <si>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</si>
  <si>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</si>
  <si>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</si>
  <si>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</si>
  <si>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</si>
  <si>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</si>
  <si>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</si>
  <si>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</si>
  <si>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</si>
  <si>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</si>
  <si>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</si>
  <si>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</si>
  <si>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</si>
  <si>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</si>
  <si>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</si>
  <si>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</si>
  <si>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</si>
  <si>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</si>
  <si>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</si>
  <si>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</si>
  <si>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</si>
  <si>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</si>
  <si>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</si>
  <si>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</si>
  <si>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</si>
  <si>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</si>
  <si>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</si>
  <si>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</si>
  <si>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</si>
  <si>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</si>
  <si>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</si>
  <si>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</si>
  <si>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</si>
  <si>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</si>
  <si>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</si>
  <si>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</si>
  <si>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</si>
  <si>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</si>
  <si>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</si>
  <si>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</si>
  <si>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</si>
  <si>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</si>
  <si>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</si>
  <si>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</si>
  <si>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</si>
  <si>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</si>
  <si>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</si>
  <si>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</si>
  <si>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</si>
  <si>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</si>
  <si>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</si>
  <si>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</si>
  <si>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</si>
  <si>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</si>
  <si>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</si>
  <si>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</si>
  <si>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</si>
  <si>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</si>
  <si>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</si>
  <si>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</si>
  <si>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</si>
  <si>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</si>
  <si>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</si>
  <si>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</si>
  <si>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</si>
  <si>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</si>
  <si>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</si>
  <si>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</si>
  <si>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</si>
  <si>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</si>
  <si>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</si>
  <si>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</si>
  <si>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</si>
  <si>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</si>
  <si>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</si>
  <si>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</si>
  <si>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</si>
  <si>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</si>
  <si>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</si>
  <si>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</si>
  <si>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</si>
  <si>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</si>
  <si>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</si>
  <si>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</si>
  <si>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</si>
  <si>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</si>
  <si>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</si>
  <si>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</si>
  <si>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</si>
  <si>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</si>
  <si>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</si>
  <si>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</si>
  <si>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</si>
  <si>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</si>
  <si>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</si>
  <si>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</si>
  <si>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</si>
  <si>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</si>
  <si>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</si>
  <si>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</si>
  <si>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</si>
  <si>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</si>
  <si>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</si>
  <si>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</si>
  <si>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</si>
  <si>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</si>
  <si>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</si>
  <si>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</si>
  <si>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</si>
  <si>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</si>
  <si>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</si>
  <si>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</si>
  <si>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</si>
  <si>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</si>
  <si>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</si>
  <si>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</si>
  <si>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</si>
  <si>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</si>
  <si>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</si>
  <si>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</si>
  <si>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</si>
  <si>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</si>
  <si>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</si>
  <si>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</si>
  <si>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</si>
  <si>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</si>
  <si>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</si>
  <si>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</si>
  <si>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</si>
  <si>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</si>
  <si>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</si>
  <si>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</si>
  <si>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</si>
  <si>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</si>
  <si>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</si>
  <si>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</si>
  <si>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</si>
  <si>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</si>
  <si>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</si>
  <si>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</si>
  <si>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</si>
  <si>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</si>
  <si>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</si>
  <si>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</si>
  <si>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</si>
  <si>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</si>
  <si>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</si>
  <si>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</si>
  <si>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</si>
  <si>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</si>
  <si>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</si>
  <si>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</si>
  <si>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</si>
  <si>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</si>
  <si>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</si>
  <si>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</si>
  <si>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</si>
  <si>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</si>
  <si>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</si>
  <si>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</si>
  <si>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</si>
  <si>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</si>
  <si>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</si>
  <si>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</si>
  <si>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</si>
  <si>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</si>
  <si>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</si>
  <si>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</si>
  <si>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</si>
  <si>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</si>
  <si>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</si>
  <si>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</si>
  <si>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</si>
  <si>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</si>
  <si>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</si>
  <si>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</si>
  <si>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</si>
  <si>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</si>
  <si>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</si>
  <si>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</si>
  <si>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</si>
  <si>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</si>
  <si>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</si>
  <si>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</si>
  <si>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</si>
  <si>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</si>
  <si>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</si>
  <si>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</si>
  <si>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</si>
  <si>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</si>
  <si>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</si>
  <si>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</si>
  <si>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</si>
  <si>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</si>
  <si>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</si>
  <si>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</si>
  <si>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</si>
  <si>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</si>
  <si>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</si>
  <si>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</si>
  <si>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</si>
  <si>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</si>
  <si>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</si>
  <si>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</si>
  <si>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</si>
  <si>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</si>
  <si>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</si>
  <si>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</si>
  <si>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</si>
  <si>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</si>
  <si>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</si>
  <si>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</si>
  <si>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</si>
  <si>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</si>
  <si>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</si>
  <si>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</si>
  <si>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</si>
  <si>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</si>
  <si>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</si>
  <si>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</si>
  <si>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</si>
  <si>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</si>
  <si>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</si>
  <si>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</si>
  <si>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</si>
  <si>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</si>
  <si>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</si>
  <si>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</si>
  <si>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</si>
  <si>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</si>
  <si>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</si>
  <si>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</si>
  <si>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</si>
  <si>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</si>
  <si>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</si>
  <si>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</si>
  <si>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</si>
  <si>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</si>
  <si>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</si>
  <si>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</si>
  <si>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</si>
  <si>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</si>
  <si>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</si>
  <si>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</si>
  <si>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</si>
  <si>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</si>
  <si>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</si>
  <si>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</si>
  <si>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</si>
  <si>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</si>
  <si>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</si>
  <si>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</si>
  <si>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</si>
  <si>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</si>
  <si>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</si>
  <si>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</si>
  <si>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</si>
  <si>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</si>
  <si>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</si>
  <si>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</si>
  <si>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</si>
  <si>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</si>
  <si>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</si>
  <si>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</si>
  <si>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</si>
  <si>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</si>
  <si>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</si>
  <si>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</si>
  <si>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</si>
  <si>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</si>
  <si>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</si>
  <si>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</si>
  <si>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</si>
  <si>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</si>
  <si>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</si>
  <si>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</si>
  <si>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</si>
  <si>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</si>
  <si>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</si>
  <si>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</si>
  <si>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</si>
  <si>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</si>
  <si>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</si>
  <si>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</si>
  <si>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</si>
  <si>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</si>
  <si>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</si>
  <si>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</si>
  <si>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</si>
  <si>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</si>
  <si>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</si>
  <si>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</si>
  <si>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</si>
  <si>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</si>
  <si>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</si>
  <si>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</si>
  <si>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</si>
  <si>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</si>
  <si>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</si>
  <si>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</si>
  <si>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</si>
  <si>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</si>
  <si>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</si>
  <si>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</si>
  <si>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</si>
  <si>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</si>
  <si>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</si>
  <si>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</si>
  <si>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</si>
  <si>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</si>
  <si>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</si>
  <si>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</si>
  <si>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</si>
  <si>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</si>
  <si>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</si>
  <si>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</si>
  <si>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</si>
  <si>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</si>
  <si>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</si>
  <si>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</si>
  <si>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</si>
  <si>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</si>
  <si>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</si>
  <si>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</si>
  <si>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</si>
  <si>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</si>
  <si>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</si>
  <si>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</si>
  <si>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</si>
  <si>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</si>
  <si>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</si>
  <si>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</si>
  <si>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</si>
  <si>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</si>
  <si>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</si>
  <si>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</si>
  <si>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</si>
  <si>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</si>
  <si>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</si>
  <si>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</si>
  <si>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</si>
  <si>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</si>
  <si>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</si>
  <si>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</si>
  <si>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</si>
  <si>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</si>
  <si>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</si>
  <si>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</si>
  <si>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</si>
  <si>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</si>
  <si>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</si>
  <si>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</si>
  <si>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</si>
  <si>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</si>
  <si>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</si>
  <si>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</si>
  <si>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</si>
  <si>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</si>
  <si>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</si>
  <si>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</si>
  <si>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</si>
  <si>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</si>
  <si>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</si>
  <si>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</si>
  <si>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</si>
  <si>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</si>
  <si>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</si>
  <si>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</si>
  <si>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</si>
  <si>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</si>
  <si>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</si>
  <si>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</si>
  <si>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</si>
  <si>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</si>
  <si>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</si>
  <si>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</si>
  <si>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</si>
  <si>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</si>
  <si>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</si>
  <si>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</si>
  <si>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</si>
  <si>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</si>
  <si>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</si>
  <si>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</si>
  <si>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</si>
  <si>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</si>
  <si>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</si>
  <si>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</si>
  <si>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</si>
  <si>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</si>
  <si>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</si>
  <si>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</si>
  <si>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</si>
  <si>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</si>
  <si>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</si>
  <si>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</si>
  <si>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</si>
  <si>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</si>
  <si>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</si>
  <si>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</si>
  <si>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</si>
  <si>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</si>
  <si>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</si>
  <si>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</si>
  <si>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</si>
  <si>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</si>
  <si>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</si>
  <si>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</si>
  <si>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</si>
  <si>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</si>
  <si>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</si>
  <si>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</si>
  <si>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</si>
  <si>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</si>
  <si>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</si>
  <si>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</si>
  <si>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</si>
  <si>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</si>
  <si>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</si>
  <si>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</si>
  <si>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</si>
  <si>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</si>
  <si>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</si>
  <si>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</si>
  <si>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</si>
  <si>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</si>
  <si>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</si>
  <si>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</si>
  <si>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</si>
  <si>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</si>
  <si>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</si>
  <si>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</si>
  <si>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</si>
  <si>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</si>
  <si>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</si>
  <si>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</si>
  <si>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</si>
  <si>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</si>
  <si>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</si>
  <si>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</si>
  <si>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</si>
  <si>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</si>
  <si>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</si>
  <si>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</si>
  <si>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</si>
  <si>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</si>
  <si>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</si>
  <si>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</si>
  <si>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</si>
  <si>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</si>
  <si>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</si>
  <si>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</si>
  <si>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</si>
  <si>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</si>
  <si>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</si>
  <si>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</si>
  <si>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</si>
  <si>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</si>
  <si>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</si>
  <si>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</si>
  <si>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</si>
  <si>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</si>
  <si>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</si>
  <si>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</si>
  <si>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</si>
  <si>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</si>
  <si>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</si>
  <si>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</si>
  <si>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</si>
  <si>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</si>
  <si>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</si>
  <si>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</si>
  <si>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</si>
  <si>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</si>
  <si>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</si>
  <si>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</si>
  <si>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</si>
  <si>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</si>
  <si>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</si>
  <si>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</si>
  <si>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</si>
  <si>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</si>
  <si>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</si>
  <si>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</si>
  <si>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</si>
  <si>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</si>
  <si>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</si>
  <si>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</si>
  <si>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</si>
  <si>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</si>
  <si>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</si>
  <si>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</si>
  <si>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</si>
  <si>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</si>
  <si>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</si>
  <si>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</si>
  <si>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</si>
  <si>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</si>
  <si>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</si>
  <si>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</si>
  <si>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</si>
  <si>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</si>
  <si>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</si>
  <si>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</si>
  <si>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</si>
  <si>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</si>
  <si>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</si>
  <si>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</si>
  <si>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</si>
  <si>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</si>
  <si>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</si>
  <si>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</si>
  <si>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</si>
  <si>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</si>
  <si>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</si>
  <si>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</si>
  <si>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</si>
  <si>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</si>
  <si>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</si>
  <si>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</si>
  <si>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</si>
  <si>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</si>
  <si>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</si>
  <si>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</si>
  <si>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</si>
  <si>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</si>
  <si>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</si>
  <si>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</si>
  <si>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</si>
  <si>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</si>
  <si>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</si>
  <si>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</si>
  <si>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</si>
  <si>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</si>
  <si>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</si>
  <si>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</si>
  <si>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</si>
  <si>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</si>
  <si>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</si>
  <si>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</si>
  <si>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</si>
  <si>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</si>
  <si>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</si>
  <si>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</si>
  <si>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</si>
  <si>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</si>
  <si>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</si>
  <si>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</si>
  <si>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</si>
  <si>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</si>
  <si>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</si>
  <si>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</si>
  <si>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</si>
  <si>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</si>
  <si>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</si>
  <si>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</si>
  <si>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</si>
  <si>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</si>
  <si>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</si>
  <si>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</si>
  <si>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</si>
  <si>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</si>
  <si>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</si>
  <si>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</si>
  <si>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</si>
  <si>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</si>
  <si>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</si>
  <si>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</si>
  <si>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</si>
  <si>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</si>
  <si>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</si>
  <si>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</si>
  <si>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</si>
  <si>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</si>
  <si>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</si>
  <si>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</si>
  <si>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</si>
  <si>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</si>
  <si>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</si>
  <si>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</si>
  <si>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</si>
  <si>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</si>
  <si>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</si>
  <si>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</si>
  <si>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</si>
  <si>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</si>
  <si>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</si>
  <si>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</si>
  <si>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</si>
  <si>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</si>
  <si>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</si>
  <si>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</si>
  <si>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</si>
  <si>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</si>
  <si>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</si>
  <si>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</si>
  <si>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</si>
  <si>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</si>
  <si>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</si>
  <si>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</si>
  <si>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</si>
  <si>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</si>
  <si>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</si>
  <si>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</si>
  <si>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</si>
  <si>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</si>
  <si>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</si>
  <si>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</si>
  <si>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</si>
  <si>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</si>
  <si>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</si>
  <si>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</si>
  <si>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</si>
  <si>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</si>
  <si>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</si>
  <si>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</si>
  <si>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</si>
  <si>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</si>
  <si>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</si>
  <si>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</si>
  <si>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</si>
  <si>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</si>
  <si>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</si>
  <si>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</si>
  <si>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</si>
  <si>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</si>
  <si>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</si>
  <si>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</si>
  <si>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</si>
  <si>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</si>
  <si>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</si>
  <si>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</si>
  <si>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</si>
  <si>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</si>
  <si>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</si>
  <si>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</si>
  <si>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</si>
  <si>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</si>
  <si>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</si>
  <si>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</si>
  <si>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</si>
  <si>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</si>
  <si>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</si>
  <si>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</si>
  <si>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</si>
  <si>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</si>
  <si>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</si>
  <si>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</si>
  <si>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</si>
  <si>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</si>
  <si>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</si>
  <si>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</si>
  <si>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</si>
  <si>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</si>
  <si>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</si>
  <si>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</si>
  <si>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</si>
  <si>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</si>
  <si>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</si>
  <si>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</si>
  <si>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</si>
  <si>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</si>
  <si>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</si>
  <si>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</si>
  <si>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</si>
  <si>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</si>
  <si>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</si>
  <si>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</si>
  <si>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</si>
  <si>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</si>
  <si>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</si>
  <si>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</si>
  <si>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</si>
  <si>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</si>
  <si>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</si>
  <si>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</si>
  <si>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</si>
  <si>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</si>
  <si>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</si>
  <si>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</si>
  <si>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</si>
  <si>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</si>
  <si>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</si>
  <si>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</si>
  <si>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</si>
  <si>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</si>
  <si>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</si>
  <si>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</si>
  <si>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</si>
  <si>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</si>
  <si>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</si>
  <si>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</si>
  <si>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</si>
  <si>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</si>
  <si>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</si>
  <si>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</si>
  <si>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</si>
  <si>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</si>
  <si>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</si>
  <si>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</si>
  <si>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</si>
  <si>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</si>
  <si>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</si>
  <si>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</si>
  <si>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</si>
  <si>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</si>
  <si>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</si>
  <si>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</si>
  <si>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</si>
  <si>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</si>
  <si>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</si>
  <si>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</si>
  <si>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</si>
  <si>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</si>
  <si>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</si>
  <si>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</si>
  <si>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</si>
  <si>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</si>
  <si>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</si>
  <si>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</si>
  <si>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</si>
  <si>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</si>
  <si>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</si>
  <si>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</si>
  <si>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</si>
  <si>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</si>
  <si>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</si>
  <si>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</si>
  <si>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</si>
  <si>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</si>
  <si>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</si>
  <si>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</si>
  <si>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</si>
  <si>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</si>
  <si>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</si>
  <si>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</si>
  <si>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</si>
  <si>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</si>
  <si>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</si>
  <si>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</si>
  <si>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</si>
  <si>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</si>
  <si>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</si>
  <si>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</si>
  <si>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</si>
  <si>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</si>
  <si>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</si>
  <si>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</si>
  <si>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</si>
  <si>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</si>
  <si>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</si>
  <si>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</si>
  <si>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</si>
  <si>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</si>
  <si>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</si>
  <si>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</si>
  <si>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</si>
  <si>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</si>
  <si>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</si>
  <si>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</si>
  <si>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</si>
  <si>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</si>
  <si>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</si>
  <si>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</si>
  <si>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</si>
  <si>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</si>
  <si>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</si>
  <si>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</si>
  <si>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</si>
  <si>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</si>
  <si>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</si>
  <si>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</si>
  <si>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</si>
  <si>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</si>
  <si>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</si>
  <si>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</si>
  <si>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</si>
  <si>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</si>
  <si>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</si>
  <si>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</si>
  <si>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</si>
  <si>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</si>
  <si>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</si>
  <si>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</si>
  <si>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</si>
  <si>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</si>
  <si>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</si>
  <si>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</si>
  <si>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</si>
  <si>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</si>
  <si>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</si>
  <si>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</si>
  <si>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</si>
  <si>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</si>
  <si>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</si>
  <si>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</si>
  <si>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</si>
  <si>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</si>
  <si>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</si>
  <si>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</si>
  <si>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</si>
  <si>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</si>
  <si>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</si>
  <si>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</si>
  <si>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</si>
  <si>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</si>
  <si>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</si>
  <si>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</si>
  <si>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</si>
  <si>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</si>
  <si>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</si>
  <si>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</si>
  <si>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</si>
  <si>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</si>
  <si>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</si>
  <si>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</si>
  <si>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</si>
  <si>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</si>
  <si>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</si>
  <si>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</si>
  <si>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</si>
  <si>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</si>
  <si>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</si>
  <si>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</si>
  <si>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</si>
  <si>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</si>
  <si>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</si>
  <si>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</si>
  <si>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</si>
  <si>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</si>
  <si>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</si>
  <si>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</si>
  <si>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</si>
  <si>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</si>
  <si>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</si>
  <si>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</si>
  <si>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</si>
  <si>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</si>
  <si>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</si>
  <si>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</si>
  <si>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</si>
  <si>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</si>
  <si>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</si>
  <si>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</si>
  <si>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</si>
  <si>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</si>
  <si>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</si>
  <si>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</si>
  <si>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</si>
  <si>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</si>
  <si>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</si>
  <si>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</si>
  <si>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</si>
  <si>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</si>
  <si>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</si>
  <si>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</si>
  <si>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</si>
  <si>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</si>
  <si>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</si>
  <si>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</si>
  <si>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</si>
  <si>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</si>
  <si>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</si>
  <si>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</si>
  <si>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</si>
  <si>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</si>
  <si>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</si>
  <si>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</si>
  <si>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</si>
  <si>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</si>
  <si>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</si>
  <si>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</si>
  <si>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</si>
  <si>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</si>
  <si>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</si>
  <si>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</si>
  <si>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</si>
  <si>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</si>
  <si>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</si>
  <si>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</si>
  <si>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</si>
  <si>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</si>
  <si>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</si>
  <si>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</si>
  <si>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</si>
  <si>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</si>
  <si>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</si>
  <si>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</si>
  <si>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</si>
  <si>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</si>
  <si>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</si>
  <si>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</si>
  <si>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</si>
  <si>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</si>
  <si>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</si>
  <si>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</si>
  <si>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</si>
  <si>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</si>
  <si>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</si>
  <si>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</si>
  <si>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</si>
  <si>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</si>
  <si>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</si>
  <si>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</si>
  <si>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</si>
  <si>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</si>
  <si>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</si>
  <si>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</si>
  <si>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</si>
  <si>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</si>
  <si>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</si>
  <si>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</si>
  <si>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</si>
  <si>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</si>
  <si>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</si>
  <si>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</si>
  <si>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</si>
  <si>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</si>
  <si>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</si>
  <si>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</si>
  <si>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</si>
  <si>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</si>
  <si>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</si>
  <si>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</si>
  <si>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</si>
  <si>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</si>
  <si>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</si>
  <si>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</si>
  <si>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</si>
  <si>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</si>
  <si>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</si>
  <si>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</si>
  <si>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</si>
  <si>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</si>
  <si>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</si>
  <si>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</si>
  <si>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</si>
  <si>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</si>
  <si>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</si>
  <si>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</si>
  <si>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</si>
  <si>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</si>
  <si>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</si>
  <si>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</si>
  <si>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</si>
  <si>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</si>
  <si>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</si>
  <si>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</si>
  <si>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</si>
  <si>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</si>
  <si>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</si>
  <si>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</si>
  <si>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</si>
  <si>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</si>
  <si>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</si>
  <si>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</si>
  <si>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</si>
  <si>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</si>
  <si>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</si>
  <si>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</si>
  <si>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</si>
  <si>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</si>
  <si>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</si>
  <si>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</si>
  <si>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</si>
  <si>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</si>
  <si>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</si>
  <si>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</si>
  <si>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</si>
  <si>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</si>
  <si>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</si>
  <si>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</si>
  <si>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</si>
  <si>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</si>
  <si>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</si>
  <si>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</si>
  <si>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</si>
  <si>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</si>
  <si>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</si>
  <si>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</si>
  <si>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</si>
  <si>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</si>
  <si>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</si>
  <si>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</si>
  <si>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</si>
  <si>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</si>
  <si>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</si>
  <si>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</si>
  <si>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</si>
  <si>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</si>
  <si>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</si>
  <si>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</si>
  <si>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</si>
  <si>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</si>
  <si>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</si>
  <si>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</si>
  <si>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</si>
  <si>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</si>
  <si>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</si>
  <si>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</si>
  <si>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</si>
  <si>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</si>
  <si>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</si>
  <si>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</si>
  <si>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</si>
  <si>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</si>
  <si>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</si>
  <si>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</si>
  <si>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</si>
  <si>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</si>
  <si>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</si>
  <si>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</si>
  <si>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</si>
  <si>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</si>
  <si>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</si>
  <si>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</si>
  <si>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</si>
  <si>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</si>
  <si>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</si>
  <si>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</si>
  <si>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</si>
  <si>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</si>
  <si>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</si>
  <si>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</si>
  <si>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</si>
  <si>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</si>
  <si>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</si>
  <si>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</si>
  <si>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</si>
  <si>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</si>
  <si>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</si>
  <si>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</si>
  <si>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</si>
  <si>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</si>
  <si>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</si>
  <si>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</si>
  <si>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</si>
  <si>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</si>
  <si>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</si>
  <si>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</si>
  <si>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</si>
  <si>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</si>
  <si>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</si>
  <si>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</si>
  <si>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</si>
  <si>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</si>
  <si>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</si>
  <si>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</si>
  <si>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</si>
  <si>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</si>
  <si>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</si>
  <si>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</si>
  <si>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</si>
  <si>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</si>
  <si>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</si>
  <si>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</si>
  <si>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</si>
  <si>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</si>
  <si>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</si>
  <si>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</si>
  <si>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</si>
  <si>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</si>
  <si>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</si>
  <si>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</si>
  <si>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</si>
  <si>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</si>
  <si>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</si>
  <si>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</si>
  <si>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</si>
  <si>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</si>
  <si>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</si>
  <si>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</si>
  <si>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</si>
  <si>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</si>
  <si>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</si>
  <si>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</si>
  <si>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</si>
  <si>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</si>
  <si>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</si>
  <si>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</si>
  <si>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</si>
  <si>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</si>
  <si>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</si>
  <si>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</si>
  <si>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</si>
  <si>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</si>
  <si>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</si>
  <si>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</si>
  <si>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</si>
  <si>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</si>
  <si>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</si>
  <si>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</si>
  <si>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</si>
  <si>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</si>
  <si>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</si>
  <si>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</si>
  <si>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</si>
  <si>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</si>
  <si>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</si>
  <si>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</si>
  <si>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</si>
  <si>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</si>
  <si>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</si>
  <si>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</si>
  <si>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</si>
  <si>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</si>
  <si>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</si>
  <si>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</si>
  <si>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</si>
  <si>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</si>
  <si>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</si>
  <si>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</si>
  <si>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</si>
  <si>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</si>
  <si>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</si>
  <si>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</si>
  <si>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</si>
  <si>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</si>
  <si>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</si>
  <si>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</si>
  <si>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</si>
  <si>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</si>
  <si>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</si>
  <si>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</si>
  <si>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</si>
  <si>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</si>
  <si>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</si>
  <si>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</si>
  <si>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</si>
  <si>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</si>
  <si>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</si>
  <si>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</si>
  <si>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</si>
  <si>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</si>
  <si>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</si>
  <si>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</si>
  <si>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</si>
  <si>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</si>
  <si>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</si>
  <si>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</si>
  <si>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</si>
  <si>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</si>
  <si>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</si>
  <si>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</si>
  <si>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</si>
  <si>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</si>
  <si>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</si>
  <si>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</si>
  <si>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</si>
  <si>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</si>
  <si>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</si>
  <si>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</si>
  <si>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</si>
  <si>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</si>
  <si>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</si>
  <si>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</si>
  <si>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</si>
  <si>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</si>
  <si>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</si>
  <si>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</si>
  <si>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</si>
  <si>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</si>
  <si>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</si>
  <si>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</si>
  <si>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</si>
  <si>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</si>
  <si>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</si>
  <si>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</si>
  <si>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</si>
  <si>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</si>
  <si>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</si>
  <si>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</si>
  <si>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</si>
  <si>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</si>
  <si>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</si>
  <si>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</si>
  <si>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</si>
  <si>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</si>
  <si>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</si>
  <si>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</si>
  <si>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</si>
  <si>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</si>
  <si>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</si>
  <si>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</si>
  <si>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</si>
  <si>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</si>
  <si>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</si>
  <si>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</si>
  <si>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</si>
  <si>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</si>
  <si>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</si>
  <si>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</si>
  <si>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</si>
  <si>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</si>
  <si>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</si>
  <si>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</si>
  <si>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</si>
  <si>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</si>
  <si>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</si>
  <si>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</si>
  <si>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</si>
  <si>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</si>
  <si>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</si>
  <si>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</si>
  <si>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</si>
  <si>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</si>
  <si>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</si>
  <si>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</si>
  <si>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</si>
  <si>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</si>
  <si>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</si>
  <si>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</si>
  <si>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</si>
  <si>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</si>
  <si>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</si>
  <si>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</si>
  <si>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</si>
  <si>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</si>
  <si>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</si>
  <si>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</si>
  <si>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</si>
  <si>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</si>
  <si>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</si>
  <si>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</si>
  <si>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</si>
  <si>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</si>
  <si>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</si>
  <si>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</si>
  <si>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</si>
  <si>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</si>
  <si>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</si>
  <si>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</si>
  <si>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</si>
  <si>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</si>
  <si>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</si>
  <si>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</si>
  <si>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</si>
  <si>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</si>
  <si>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</si>
  <si>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</si>
  <si>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</si>
  <si>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</si>
  <si>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</si>
  <si>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</si>
  <si>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</si>
  <si>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</si>
  <si>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</si>
  <si>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</si>
  <si>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</si>
  <si>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</si>
  <si>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</si>
  <si>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</si>
  <si>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</si>
  <si>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</si>
  <si>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</si>
  <si>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</si>
  <si>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</si>
  <si>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</si>
  <si>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</si>
  <si>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</si>
  <si>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</si>
  <si>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</si>
  <si>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</si>
  <si>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</si>
  <si>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</si>
  <si>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</si>
  <si>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</si>
  <si>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</si>
  <si>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</si>
  <si>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</si>
  <si>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</si>
  <si>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</si>
  <si>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</si>
  <si>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</si>
  <si>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</si>
  <si>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</si>
  <si>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</si>
  <si>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</si>
  <si>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</si>
  <si>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</si>
  <si>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</si>
  <si>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</si>
  <si>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</si>
  <si>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</si>
  <si>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</si>
  <si>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</si>
  <si>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</si>
  <si>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</si>
  <si>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</si>
  <si>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</si>
  <si>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</si>
  <si>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</si>
  <si>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</si>
  <si>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</si>
  <si>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</si>
  <si>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</si>
  <si>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</si>
  <si>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</si>
  <si>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</si>
  <si>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</si>
  <si>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</si>
  <si>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</si>
  <si>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</si>
  <si>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</si>
  <si>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</si>
  <si>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</si>
  <si>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</si>
  <si>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</si>
  <si>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</si>
  <si>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</si>
  <si>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</si>
  <si>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</si>
  <si>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</si>
  <si>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</si>
  <si>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</si>
  <si>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</si>
  <si>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</si>
  <si>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</si>
  <si>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</si>
  <si>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</si>
  <si>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</si>
  <si>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</si>
  <si>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</si>
  <si>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</si>
  <si>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</si>
  <si>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</si>
  <si>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</si>
  <si>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</si>
  <si>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</si>
  <si>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</si>
  <si>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</si>
  <si>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</si>
  <si>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</si>
  <si>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</si>
  <si>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</si>
  <si>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</si>
  <si>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</si>
  <si>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</si>
  <si>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</si>
  <si>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</si>
  <si>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</si>
  <si>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</si>
  <si>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</si>
  <si>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</si>
  <si>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</si>
  <si>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</si>
  <si>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</si>
  <si>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</si>
  <si>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</si>
  <si>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</si>
  <si>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</si>
  <si>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</si>
  <si>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</si>
  <si>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</si>
  <si>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</si>
  <si>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</si>
  <si>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</si>
  <si>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</si>
  <si>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</si>
  <si>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</si>
  <si>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</si>
  <si>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</si>
  <si>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</si>
  <si>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</si>
  <si>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</si>
  <si>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</si>
  <si>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</si>
  <si>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</si>
  <si>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</si>
  <si>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</si>
  <si>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</si>
  <si>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</si>
  <si>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</si>
  <si>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</si>
  <si>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</si>
  <si>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</si>
  <si>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</si>
  <si>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</si>
  <si>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</si>
  <si>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</si>
  <si>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</si>
  <si>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</si>
  <si>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</si>
  <si>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</si>
  <si>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</si>
  <si>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</si>
  <si>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</si>
  <si>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</si>
  <si>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</si>
  <si>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</si>
  <si>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</si>
  <si>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</si>
  <si>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</si>
  <si>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</si>
  <si>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</si>
  <si>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</si>
  <si>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</si>
  <si>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</si>
  <si>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</si>
  <si>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</si>
  <si>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</si>
  <si>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</si>
  <si>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</si>
  <si>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</si>
  <si>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</si>
  <si>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</si>
  <si>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</si>
  <si>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</si>
  <si>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</si>
  <si>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</si>
  <si>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</si>
  <si>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</si>
  <si>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</si>
  <si>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</si>
  <si>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</si>
  <si>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</si>
  <si>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</si>
  <si>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</si>
  <si>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</si>
  <si>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</si>
  <si>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</si>
  <si>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</si>
  <si>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</si>
  <si>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</si>
  <si>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</si>
  <si>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</si>
  <si>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</si>
  <si>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</si>
  <si>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</si>
  <si>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</si>
  <si>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</si>
  <si>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</si>
  <si>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</si>
  <si>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</si>
  <si>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</si>
  <si>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</si>
  <si>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</si>
  <si>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</si>
  <si>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</si>
  <si>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</si>
  <si>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</si>
  <si>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</si>
  <si>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</si>
  <si>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</si>
  <si>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</si>
  <si>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</si>
  <si>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</si>
  <si>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</si>
  <si>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</si>
  <si>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</si>
  <si>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</si>
  <si>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</si>
  <si>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</si>
  <si>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</si>
  <si>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</si>
  <si>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</si>
  <si>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</si>
  <si>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</si>
  <si>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</si>
  <si>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</si>
  <si>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</si>
  <si>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</si>
  <si>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</si>
  <si>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</si>
  <si>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</si>
  <si>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</si>
  <si>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</si>
  <si>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</si>
  <si>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</si>
  <si>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</si>
  <si>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</si>
  <si>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</si>
  <si>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</si>
  <si>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</si>
  <si>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</si>
  <si>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</si>
  <si>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</si>
  <si>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</si>
  <si>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</si>
  <si>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</si>
  <si>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</si>
  <si>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</si>
  <si>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</si>
  <si>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</si>
  <si>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</si>
  <si>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</si>
  <si>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</si>
  <si>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</si>
  <si>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</si>
  <si>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</si>
  <si>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</si>
  <si>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</si>
  <si>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</si>
  <si>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</si>
  <si>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</si>
  <si>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</si>
  <si>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</si>
  <si>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</si>
  <si>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</si>
  <si>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</si>
  <si>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</si>
  <si>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</si>
  <si>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</si>
  <si>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</si>
  <si>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</si>
  <si>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</si>
  <si>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</si>
  <si>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</si>
  <si>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</si>
  <si>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</si>
  <si>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</si>
  <si>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</si>
  <si>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</si>
  <si>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</si>
  <si>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</si>
  <si>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</si>
  <si>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</si>
  <si>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</si>
  <si>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</si>
  <si>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</si>
  <si>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</si>
  <si>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</si>
  <si>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</si>
  <si>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</si>
  <si>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</si>
  <si>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</si>
  <si>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</si>
  <si>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</si>
  <si>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</si>
  <si>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</si>
  <si>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</si>
  <si>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</si>
  <si>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</si>
  <si>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</si>
  <si>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</si>
  <si>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</si>
  <si>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</si>
  <si>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</si>
  <si>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</si>
  <si>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</si>
  <si>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</si>
  <si>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</si>
  <si>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</si>
  <si>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</si>
  <si>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</si>
  <si>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</si>
  <si>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</si>
  <si>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</si>
  <si>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</si>
  <si>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</si>
  <si>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</si>
  <si>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</si>
  <si>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</si>
  <si>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</si>
  <si>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</si>
  <si>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</si>
  <si>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</si>
  <si>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</si>
  <si>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</si>
  <si>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</si>
  <si>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</si>
  <si>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</si>
  <si>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</si>
  <si>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</si>
  <si>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</si>
  <si>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</si>
  <si>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</si>
  <si>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</si>
  <si>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</si>
  <si>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</si>
  <si>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</si>
  <si>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</si>
  <si>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</si>
  <si>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</si>
  <si>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</si>
  <si>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</si>
  <si>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</si>
  <si>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</si>
  <si>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</si>
  <si>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</si>
  <si>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</si>
  <si>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</si>
  <si>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</si>
  <si>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</si>
  <si>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</si>
  <si>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</si>
  <si>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</si>
  <si>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</si>
  <si>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</si>
  <si>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</si>
  <si>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</si>
  <si>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</si>
  <si>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</si>
  <si>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</si>
  <si>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</si>
  <si>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</si>
  <si>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</si>
  <si>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</si>
  <si>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</si>
  <si>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</si>
  <si>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</si>
  <si>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</si>
  <si>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</si>
  <si>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</si>
  <si>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</si>
  <si>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</si>
  <si>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</si>
  <si>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</si>
  <si>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</si>
  <si>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</si>
  <si>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</si>
  <si>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</si>
  <si>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</si>
  <si>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</si>
  <si>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</si>
  <si>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</si>
  <si>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</si>
  <si>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</si>
  <si>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</si>
  <si>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</si>
  <si>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</si>
  <si>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</si>
  <si>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</si>
  <si>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</si>
  <si>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</si>
  <si>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</si>
  <si>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</si>
  <si>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</si>
  <si>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</si>
  <si>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</si>
  <si>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</si>
  <si>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</si>
  <si>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</si>
  <si>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</si>
  <si>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</si>
  <si>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</si>
  <si>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</si>
  <si>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</si>
  <si>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</si>
  <si>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</si>
  <si>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</si>
  <si>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</si>
  <si>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</si>
  <si>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</si>
  <si>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</si>
  <si>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</si>
  <si>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</si>
  <si>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</si>
  <si>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</si>
  <si>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</si>
  <si>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</si>
  <si>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</si>
  <si>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</si>
  <si>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</si>
  <si>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</si>
  <si>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</si>
  <si>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</si>
  <si>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</si>
  <si>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</si>
  <si>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</si>
  <si>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</si>
  <si>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</si>
  <si>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</si>
  <si>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</si>
  <si>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</si>
  <si>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</si>
  <si>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</si>
  <si>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</si>
  <si>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</si>
  <si>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</si>
  <si>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</si>
  <si>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</si>
  <si>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</si>
  <si>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</si>
  <si>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</si>
  <si>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</si>
  <si>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</si>
  <si>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</si>
  <si>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</si>
  <si>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</si>
  <si>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</si>
  <si>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</si>
  <si>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</si>
  <si>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</si>
  <si>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</si>
  <si>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</si>
  <si>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</si>
  <si>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</si>
  <si>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</si>
  <si>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</si>
  <si>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</si>
  <si>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</si>
  <si>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</si>
  <si>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</si>
  <si>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</si>
  <si>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</si>
  <si>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</si>
  <si>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</si>
  <si>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</si>
  <si>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</si>
  <si>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</si>
  <si>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</si>
  <si>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</si>
  <si>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</si>
  <si>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</si>
  <si>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</si>
  <si>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</si>
  <si>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</si>
  <si>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</si>
  <si>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</si>
  <si>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</si>
  <si>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</si>
  <si>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</si>
  <si>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</si>
  <si>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</si>
  <si>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</si>
  <si>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</si>
  <si>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</si>
  <si>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</si>
  <si>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</si>
  <si>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</si>
  <si>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</si>
  <si>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</si>
  <si>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</si>
  <si>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</si>
  <si>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</si>
  <si>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</si>
  <si>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</si>
  <si>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</si>
  <si>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</si>
  <si>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</si>
  <si>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</si>
  <si>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</si>
  <si>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</si>
  <si>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</si>
  <si>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</si>
  <si>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</si>
  <si>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</si>
  <si>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</si>
  <si>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</si>
  <si>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</si>
  <si>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</si>
  <si>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</si>
  <si>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</si>
  <si>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</si>
  <si>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</si>
  <si>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</si>
  <si>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</si>
  <si>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</si>
  <si>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</si>
  <si>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</si>
  <si>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</si>
  <si>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</si>
  <si>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</si>
  <si>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</si>
  <si>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</si>
  <si>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</si>
  <si>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</si>
  <si>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</si>
  <si>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</si>
  <si>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</si>
  <si>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</si>
  <si>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</si>
  <si>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</si>
  <si>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</si>
  <si>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</si>
  <si>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</si>
  <si>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</si>
  <si>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</si>
  <si>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</si>
  <si>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</si>
  <si>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</si>
  <si>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</si>
  <si>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</si>
  <si>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</si>
  <si>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</si>
  <si>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</si>
  <si>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</si>
  <si>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</si>
  <si>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</si>
  <si>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</si>
  <si>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</si>
  <si>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</si>
  <si>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</si>
  <si>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</si>
  <si>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</si>
  <si>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</si>
  <si>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</si>
  <si>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</si>
  <si>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</si>
  <si>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</si>
  <si>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</si>
  <si>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</si>
  <si>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</si>
  <si>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</si>
  <si>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</si>
  <si>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</si>
  <si>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</si>
  <si>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</si>
  <si>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</si>
  <si>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</si>
  <si>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</si>
  <si>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</si>
  <si>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</si>
  <si>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</si>
  <si>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</si>
  <si>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</si>
  <si>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</si>
  <si>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</si>
  <si>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</si>
  <si>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</si>
  <si>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</si>
  <si>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</si>
  <si>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</si>
  <si>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</si>
  <si>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</si>
  <si>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</si>
  <si>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</si>
  <si>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</si>
  <si>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</si>
  <si>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</si>
  <si>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</si>
  <si>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</si>
  <si>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</si>
  <si>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</si>
  <si>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</si>
  <si>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</si>
  <si>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</si>
  <si>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</si>
  <si>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</si>
  <si>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</si>
  <si>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</si>
  <si>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</si>
  <si>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</si>
  <si>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</si>
  <si>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</si>
  <si>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</si>
  <si>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</si>
  <si>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</si>
  <si>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</si>
  <si>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</si>
  <si>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</si>
  <si>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</si>
  <si>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</si>
  <si>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</si>
  <si>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</si>
  <si>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</si>
  <si>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</si>
  <si>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</si>
  <si>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</si>
  <si>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</si>
  <si>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</si>
  <si>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</si>
  <si>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</si>
  <si>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</si>
  <si>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</si>
  <si>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</si>
  <si>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</si>
  <si>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</si>
  <si>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</si>
  <si>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</si>
  <si>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</si>
  <si>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</si>
  <si>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</si>
  <si>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</si>
  <si>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</si>
  <si>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</si>
  <si>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</si>
  <si>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</si>
  <si>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</si>
  <si>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</si>
  <si>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</si>
  <si>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</si>
  <si>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</si>
  <si>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</si>
  <si>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</si>
  <si>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</si>
  <si>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</si>
  <si>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</si>
  <si>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</si>
  <si>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</si>
  <si>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</si>
  <si>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</si>
  <si>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</si>
  <si>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</si>
  <si>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</si>
  <si>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</si>
  <si>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</si>
  <si>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</si>
  <si>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</si>
  <si>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</si>
  <si>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</si>
  <si>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</si>
  <si>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</si>
  <si>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</si>
  <si>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</si>
  <si>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</si>
  <si>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</si>
  <si>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</si>
  <si>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</si>
  <si>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</si>
  <si>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</si>
  <si>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</si>
  <si>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</si>
  <si>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</si>
  <si>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</si>
  <si>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</si>
  <si>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</si>
  <si>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</si>
  <si>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</si>
  <si>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</si>
  <si>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</si>
  <si>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</si>
  <si>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</si>
  <si>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</si>
  <si>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</si>
  <si>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</si>
  <si>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</si>
  <si>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</si>
  <si>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</si>
  <si>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</si>
  <si>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</si>
  <si>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</si>
  <si>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</si>
  <si>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</si>
  <si>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</si>
  <si>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</si>
  <si>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</si>
  <si>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</si>
  <si>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</si>
  <si>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</si>
  <si>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</si>
  <si>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</si>
  <si>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</si>
  <si>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</si>
  <si>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</si>
  <si>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</si>
  <si>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</si>
  <si>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</si>
  <si>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</si>
  <si>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</si>
  <si>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</si>
  <si>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</si>
  <si>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</si>
  <si>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</si>
  <si>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</si>
  <si>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</si>
  <si>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</si>
  <si>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</si>
  <si>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</si>
  <si>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</si>
  <si>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</si>
  <si>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</si>
  <si>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</si>
  <si>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</si>
  <si>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</si>
  <si>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</si>
  <si>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</si>
  <si>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</si>
  <si>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</si>
  <si>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</si>
  <si>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</si>
  <si>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</si>
  <si>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</si>
  <si>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</si>
  <si>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</si>
  <si>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</si>
  <si>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</si>
  <si>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</si>
  <si>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</si>
  <si>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</si>
  <si>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</si>
  <si>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</si>
  <si>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</si>
  <si>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</si>
  <si>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</si>
  <si>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</si>
  <si>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</si>
  <si>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</si>
  <si>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</si>
  <si>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</si>
  <si>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</si>
  <si>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</si>
  <si>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</si>
  <si>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</si>
  <si>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</si>
  <si>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</si>
  <si>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</si>
  <si>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</si>
  <si>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</si>
  <si>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</si>
  <si>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</si>
  <si>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</si>
  <si>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</si>
  <si>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</si>
  <si>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</si>
  <si>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</si>
  <si>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</si>
  <si>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</si>
  <si>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</si>
  <si>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</si>
  <si>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</si>
  <si>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</si>
  <si>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</si>
  <si>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</si>
  <si>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</si>
  <si>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</si>
  <si>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</si>
  <si>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</si>
  <si>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</si>
  <si>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</si>
  <si>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</si>
  <si>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</si>
  <si>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</si>
  <si>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</si>
  <si>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</si>
  <si>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</si>
  <si>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</si>
  <si>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</si>
  <si>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</si>
  <si>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</si>
  <si>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</si>
  <si>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</si>
  <si>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</si>
  <si>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</si>
  <si>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</si>
  <si>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</si>
  <si>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</si>
  <si>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</si>
  <si>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</si>
  <si>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</si>
  <si>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</si>
  <si>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</si>
  <si>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</si>
  <si>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</si>
  <si>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</si>
  <si>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</si>
  <si>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</si>
  <si>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</si>
  <si>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</si>
  <si>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</si>
  <si>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</si>
  <si>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</si>
  <si>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</si>
  <si>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</si>
  <si>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</si>
  <si>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</si>
  <si>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</si>
  <si>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</si>
  <si>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</si>
  <si>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</si>
  <si>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</si>
  <si>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</si>
  <si>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</si>
  <si>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</si>
  <si>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</si>
  <si>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</si>
  <si>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</si>
  <si>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</si>
  <si>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</si>
  <si>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</si>
  <si>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</si>
  <si>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</si>
  <si>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</si>
  <si>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</si>
  <si>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</si>
  <si>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</si>
  <si>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</si>
  <si>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</si>
  <si>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</si>
  <si>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</si>
  <si>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</si>
  <si>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</si>
  <si>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</si>
  <si>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</si>
  <si>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</si>
  <si>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</si>
  <si>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</si>
  <si>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</si>
  <si>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</si>
  <si>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</si>
  <si>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</si>
  <si>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</si>
  <si>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</si>
  <si>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</si>
  <si>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</si>
  <si>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</si>
  <si>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</si>
  <si>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</si>
  <si>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</si>
  <si>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</si>
  <si>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</si>
  <si>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</si>
  <si>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</si>
  <si>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</si>
  <si>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</si>
  <si>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</si>
  <si>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</si>
  <si>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</si>
  <si>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</si>
  <si>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</si>
  <si>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</si>
  <si>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</si>
  <si>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</si>
  <si>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</si>
  <si>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</si>
  <si>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</si>
  <si>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</si>
  <si>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</si>
  <si>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</si>
  <si>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</si>
  <si>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</si>
  <si>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</si>
  <si>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</si>
  <si>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</si>
  <si>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</si>
  <si>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</si>
  <si>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</si>
  <si>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</si>
  <si>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</si>
  <si>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</si>
  <si>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</si>
  <si>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</si>
  <si>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</si>
  <si>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</si>
  <si>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</si>
  <si>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</si>
  <si>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</si>
  <si>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</si>
  <si>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</si>
  <si>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</si>
  <si>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</si>
  <si>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</si>
  <si>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</si>
  <si>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</si>
  <si>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</si>
  <si>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</si>
  <si>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</si>
  <si>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</si>
  <si>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</si>
  <si>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</si>
  <si>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</si>
  <si>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</si>
  <si>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</si>
  <si>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</si>
  <si>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</si>
  <si>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</si>
  <si>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</si>
  <si>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</si>
  <si>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</si>
  <si>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</si>
  <si>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</si>
  <si>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</si>
  <si>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</si>
  <si>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</si>
  <si>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</si>
  <si>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</si>
  <si>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</si>
  <si>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</si>
  <si>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</si>
  <si>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</si>
  <si>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</si>
  <si>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</si>
  <si>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</si>
  <si>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</si>
  <si>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</si>
  <si>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</si>
  <si>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</si>
  <si>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</si>
  <si>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</si>
  <si>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</si>
  <si>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</si>
  <si>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</si>
  <si>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</si>
  <si>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</si>
  <si>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</si>
  <si>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</si>
  <si>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</si>
  <si>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</si>
  <si>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</si>
  <si>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</si>
  <si>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</si>
  <si>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</si>
  <si>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</si>
  <si>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</si>
  <si>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</si>
  <si>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</si>
  <si>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</si>
  <si>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</si>
  <si>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</si>
  <si>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</si>
  <si>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</si>
  <si>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</si>
  <si>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</si>
  <si>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</si>
  <si>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</si>
  <si>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</si>
  <si>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</si>
  <si>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</si>
  <si>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</si>
  <si>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</si>
  <si>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</si>
  <si>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</si>
  <si>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</si>
  <si>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</si>
  <si>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</si>
  <si>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</si>
  <si>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</si>
  <si>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</si>
  <si>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</si>
  <si>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</si>
  <si>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</si>
  <si>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</si>
  <si>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</si>
  <si>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</si>
  <si>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</si>
  <si>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</si>
  <si>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</si>
  <si>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</si>
  <si>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</si>
  <si>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</si>
  <si>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</si>
  <si>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</si>
  <si>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</si>
  <si>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</si>
  <si>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</si>
  <si>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</si>
  <si>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</si>
  <si>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</si>
  <si>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</si>
  <si>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</si>
  <si>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</si>
  <si>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</si>
  <si>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</si>
  <si>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</si>
  <si>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</si>
  <si>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</si>
  <si>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</si>
  <si>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</si>
  <si>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</si>
  <si>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</si>
  <si>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</si>
  <si>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</si>
  <si>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</si>
  <si>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</si>
  <si>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</si>
  <si>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</si>
  <si>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</si>
  <si>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</si>
  <si>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</si>
  <si>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</si>
  <si>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</si>
  <si>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</si>
  <si>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</si>
  <si>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</si>
  <si>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</si>
  <si>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</si>
  <si>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</si>
  <si>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</si>
  <si>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</si>
  <si>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</si>
  <si>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</si>
  <si>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</si>
  <si>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</si>
  <si>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</si>
  <si>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</si>
  <si>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</si>
  <si>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</si>
  <si>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</si>
  <si>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</si>
  <si>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</si>
  <si>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</si>
  <si>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</si>
  <si>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</si>
  <si>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</si>
  <si>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</si>
  <si>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</si>
  <si>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</si>
  <si>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</si>
  <si>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</si>
  <si>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</si>
  <si>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</si>
  <si>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</si>
  <si>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</si>
  <si>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</si>
  <si>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</si>
  <si>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</si>
  <si>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</si>
  <si>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</si>
  <si>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</si>
  <si>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</si>
  <si>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</si>
  <si>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</si>
  <si>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</si>
  <si>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</si>
  <si>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</si>
  <si>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</si>
  <si>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</si>
  <si>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</si>
  <si>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</si>
  <si>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</si>
  <si>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</si>
  <si>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</si>
  <si>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</si>
  <si>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</si>
  <si>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</si>
  <si>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</si>
  <si>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</si>
  <si>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</si>
  <si>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</si>
  <si>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</si>
  <si>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</si>
  <si>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</si>
  <si>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</si>
  <si>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</si>
  <si>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</si>
  <si>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</si>
  <si>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</si>
  <si>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</si>
  <si>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</si>
  <si>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</si>
  <si>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</si>
  <si>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</si>
  <si>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</si>
  <si>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</si>
  <si>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</si>
  <si>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</si>
  <si>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</si>
  <si>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</si>
  <si>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</si>
  <si>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</si>
  <si>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</si>
  <si>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</si>
  <si>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</si>
  <si>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</si>
  <si>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</si>
  <si>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</si>
  <si>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</si>
  <si>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</si>
  <si>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</si>
  <si>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</si>
  <si>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</si>
  <si>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</si>
  <si>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</si>
  <si>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</si>
  <si>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</si>
  <si>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</si>
  <si>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</si>
  <si>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</si>
  <si>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</si>
  <si>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</si>
  <si>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</si>
  <si>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</si>
  <si>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</si>
  <si>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</si>
  <si>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</si>
  <si>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</si>
  <si>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</si>
  <si>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</si>
  <si>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</si>
  <si>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</si>
  <si>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</si>
  <si>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</si>
  <si>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</si>
  <si>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</si>
  <si>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</si>
  <si>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</si>
  <si>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</si>
  <si>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</si>
  <si>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</si>
  <si>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</si>
  <si>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</si>
  <si>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</si>
  <si>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</si>
  <si>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</si>
  <si>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</si>
  <si>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</si>
  <si>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</si>
  <si>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</si>
  <si>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</si>
  <si>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</si>
  <si>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</si>
  <si>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</si>
  <si>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</si>
  <si>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</si>
  <si>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</si>
  <si>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</si>
  <si>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</si>
  <si>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</si>
  <si>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</si>
  <si>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</si>
  <si>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</si>
  <si>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</si>
  <si>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</si>
  <si>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</si>
  <si>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</si>
  <si>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</si>
  <si>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</si>
  <si>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</si>
  <si>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</si>
  <si>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</si>
  <si>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</si>
  <si>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</si>
  <si>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</si>
  <si>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</si>
  <si>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</si>
  <si>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</si>
  <si>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</si>
  <si>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</si>
  <si>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</si>
  <si>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</si>
  <si>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</si>
  <si>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</si>
  <si>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</si>
  <si>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</si>
  <si>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</si>
  <si>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</si>
  <si>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</si>
  <si>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</si>
  <si>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</si>
  <si>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</si>
  <si>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</si>
  <si>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</si>
  <si>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</si>
  <si>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</si>
  <si>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</si>
  <si>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</si>
  <si>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</si>
  <si>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</si>
  <si>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</si>
  <si>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</si>
  <si>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</si>
  <si>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</si>
  <si>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</si>
  <si>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</si>
  <si>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</si>
  <si>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</si>
  <si>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</si>
  <si>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</si>
  <si>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</si>
  <si>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</si>
  <si>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</si>
  <si>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</si>
  <si>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</si>
  <si>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</si>
  <si>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</si>
  <si>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</si>
  <si>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</si>
  <si>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</si>
  <si>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</si>
  <si>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</si>
  <si>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</si>
  <si>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</si>
  <si>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</si>
  <si>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</si>
  <si>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</si>
  <si>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</si>
  <si>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</si>
  <si>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</si>
  <si>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</si>
  <si>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</si>
  <si>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</si>
  <si>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</si>
  <si>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</si>
  <si>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</si>
  <si>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</si>
  <si>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</si>
  <si>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</si>
  <si>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</si>
  <si>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</si>
  <si>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</si>
  <si>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</si>
  <si>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</si>
  <si>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</si>
  <si>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</si>
  <si>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</si>
  <si>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</si>
  <si>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</si>
  <si>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</si>
  <si>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</si>
  <si>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</si>
  <si>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</si>
  <si>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</si>
  <si>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</si>
  <si>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</si>
  <si>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</si>
  <si>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</si>
  <si>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</si>
  <si>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</si>
  <si>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</si>
  <si>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</si>
  <si>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</si>
  <si>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</si>
  <si>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</si>
  <si>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</si>
  <si>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</si>
  <si>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</si>
  <si>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</si>
  <si>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</si>
  <si>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</si>
  <si>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</si>
  <si>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</si>
  <si>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</si>
  <si>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</si>
  <si>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</si>
  <si>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</si>
  <si>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</si>
  <si>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</si>
  <si>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</si>
  <si>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</si>
  <si>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</si>
  <si>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</si>
  <si>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</si>
  <si>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</si>
  <si>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</si>
  <si>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</si>
  <si>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</si>
  <si>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</si>
  <si>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</si>
  <si>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</si>
  <si>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</si>
  <si>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</si>
  <si>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</si>
  <si>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</si>
  <si>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</si>
  <si>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</si>
  <si>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</si>
  <si>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</si>
  <si>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</si>
  <si>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</si>
  <si>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</si>
  <si>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</si>
  <si>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</si>
  <si>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</si>
  <si>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</si>
  <si>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</si>
  <si>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</si>
  <si>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</si>
  <si>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</si>
  <si>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</si>
  <si>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</si>
  <si>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</si>
  <si>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</si>
  <si>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</si>
  <si>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</si>
  <si>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</si>
  <si>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</si>
  <si>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</si>
  <si>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</si>
  <si>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</si>
  <si>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</si>
  <si>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</si>
  <si>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</si>
  <si>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</si>
  <si>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</si>
  <si>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</si>
  <si>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</si>
  <si>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</si>
  <si>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</si>
  <si>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</si>
  <si>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</si>
  <si>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</si>
  <si>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</si>
  <si>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</si>
  <si>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</si>
  <si>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</si>
  <si>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</si>
  <si>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</si>
  <si>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</si>
  <si>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</si>
  <si>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</si>
  <si>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</si>
  <si>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</si>
  <si>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</si>
  <si>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</si>
  <si>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</si>
  <si>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</si>
  <si>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</si>
  <si>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</si>
  <si>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</si>
  <si>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</si>
  <si>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</si>
  <si>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</si>
  <si>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</si>
  <si>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</si>
  <si>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</si>
  <si>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</si>
  <si>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</si>
  <si>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</si>
  <si>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</si>
  <si>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</si>
  <si>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</si>
  <si>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</si>
  <si>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</si>
  <si>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</si>
  <si>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</si>
  <si>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</si>
  <si>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</si>
  <si>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</si>
  <si>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</si>
  <si>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</si>
  <si>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</si>
  <si>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</si>
  <si>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</si>
  <si>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</si>
  <si>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</si>
  <si>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</si>
  <si>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</si>
  <si>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</si>
  <si>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</si>
  <si>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</si>
  <si>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</si>
  <si>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</si>
  <si>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</si>
  <si>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</si>
  <si>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</si>
  <si>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</si>
  <si>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</si>
  <si>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</si>
  <si>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</si>
  <si>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</si>
  <si>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</si>
  <si>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</si>
  <si>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</si>
  <si>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</si>
  <si>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</si>
  <si>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</si>
  <si>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</si>
  <si>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</si>
  <si>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</si>
  <si>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</si>
  <si>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</si>
  <si>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</si>
  <si>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</si>
  <si>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</si>
  <si>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</si>
  <si>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</si>
  <si>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</si>
  <si>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</si>
  <si>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</si>
  <si>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</si>
  <si>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</si>
  <si>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</si>
  <si>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</si>
  <si>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</si>
  <si>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</si>
  <si>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</si>
  <si>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</si>
  <si>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</si>
  <si>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</si>
  <si>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</si>
  <si>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</si>
  <si>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</si>
  <si>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</si>
  <si>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</si>
  <si>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</si>
  <si>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</si>
  <si>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</si>
  <si>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</si>
  <si>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</si>
  <si>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</si>
  <si>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</si>
  <si>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</si>
  <si>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</si>
  <si>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</si>
  <si>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</si>
  <si>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</si>
  <si>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</si>
  <si>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</si>
  <si>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</si>
  <si>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</si>
  <si>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</si>
  <si>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</si>
  <si>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</si>
  <si>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</si>
  <si>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</si>
  <si>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</si>
  <si>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</si>
  <si>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</si>
  <si>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</si>
  <si>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</si>
  <si>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</si>
  <si>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</si>
  <si>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</si>
  <si>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</si>
  <si>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</si>
  <si>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</si>
  <si>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</si>
  <si>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</si>
  <si>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</si>
  <si>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</si>
  <si>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</si>
  <si>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</si>
  <si>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</si>
  <si>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</si>
  <si>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</si>
  <si>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</si>
  <si>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</si>
  <si>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</si>
  <si>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</si>
  <si>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</si>
  <si>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</si>
  <si>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</si>
  <si>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</si>
  <si>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</si>
  <si>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</si>
  <si>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</si>
  <si>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</si>
  <si>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</si>
  <si>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</si>
  <si>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</si>
  <si>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</si>
  <si>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</si>
  <si>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</si>
  <si>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</si>
  <si>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</si>
  <si>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</si>
  <si>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</si>
  <si>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</si>
  <si>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</si>
  <si>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</si>
  <si>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</si>
  <si>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</si>
  <si>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</si>
  <si>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</si>
  <si>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</si>
  <si>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</si>
  <si>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</si>
  <si>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</si>
  <si>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</si>
  <si>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</si>
  <si>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</si>
  <si>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</si>
  <si>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</si>
  <si>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</si>
  <si>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</si>
  <si>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</si>
  <si>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</si>
  <si>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</si>
  <si>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</si>
  <si>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</si>
  <si>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</si>
  <si>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</si>
  <si>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</si>
  <si>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</si>
  <si>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</si>
  <si>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</si>
  <si>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</si>
  <si>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</si>
  <si>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</si>
  <si>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</si>
  <si>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</si>
  <si>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</si>
  <si>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</si>
  <si>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</si>
  <si>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</si>
  <si>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</si>
  <si>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</si>
  <si>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</si>
  <si>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</si>
  <si>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</si>
  <si>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</si>
  <si>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</si>
  <si>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</si>
  <si>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</si>
  <si>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</si>
  <si>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</si>
  <si>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</si>
  <si>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</si>
  <si>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</si>
  <si>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</si>
  <si>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</si>
  <si>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</si>
  <si>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</si>
  <si>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</si>
  <si>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</si>
  <si>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</si>
  <si>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</si>
  <si>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</si>
  <si>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</si>
  <si>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</si>
  <si>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</si>
  <si>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</si>
  <si>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</si>
  <si>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</si>
  <si>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</si>
  <si>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</si>
  <si>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</si>
  <si>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</si>
  <si>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</si>
  <si>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</si>
  <si>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</si>
  <si>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</si>
  <si>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</si>
  <si>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</si>
  <si>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</si>
  <si>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</si>
  <si>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</si>
  <si>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</si>
  <si>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</si>
  <si>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</si>
  <si>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</si>
  <si>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</si>
  <si>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</si>
  <si>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</si>
  <si>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</si>
  <si>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</si>
  <si>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</si>
  <si>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</si>
  <si>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</si>
  <si>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</si>
  <si>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</si>
  <si>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</si>
  <si>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</si>
  <si>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</si>
  <si>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</si>
  <si>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</si>
  <si>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</si>
  <si>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</si>
  <si>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</si>
  <si>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</si>
  <si>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</si>
  <si>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</si>
  <si>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</si>
  <si>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</si>
  <si>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</si>
  <si>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</si>
  <si>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</si>
  <si>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</si>
  <si>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</si>
  <si>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</si>
  <si>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</si>
  <si>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</si>
  <si>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</si>
  <si>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</si>
  <si>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</si>
  <si>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</si>
  <si>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</si>
  <si>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</si>
  <si>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</si>
  <si>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</si>
  <si>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</si>
  <si>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</si>
  <si>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</si>
  <si>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</si>
  <si>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</si>
  <si>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</si>
  <si>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</si>
  <si>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</si>
  <si>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</si>
  <si>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</si>
  <si>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</si>
  <si>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</si>
  <si>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</si>
  <si>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</si>
  <si>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</si>
  <si>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</si>
  <si>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</si>
  <si>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</si>
  <si>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</si>
  <si>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</si>
  <si>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</si>
  <si>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</si>
  <si>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</si>
  <si>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</si>
  <si>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</si>
  <si>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</si>
  <si>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</si>
  <si>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</si>
  <si>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</si>
  <si>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</si>
  <si>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</si>
  <si>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</si>
  <si>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</si>
  <si>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</si>
  <si>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</si>
  <si>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</si>
  <si>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</si>
  <si>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</si>
  <si>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</si>
  <si>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</si>
  <si>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</si>
  <si>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</si>
  <si>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</si>
  <si>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</si>
  <si>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</si>
  <si>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</si>
  <si>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</si>
  <si>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</si>
  <si>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</si>
  <si>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</si>
  <si>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</si>
  <si>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</si>
  <si>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</si>
  <si>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</si>
  <si>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</si>
  <si>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</si>
  <si>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</si>
  <si>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</si>
  <si>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</si>
  <si>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</si>
  <si>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</si>
  <si>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</si>
  <si>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</si>
  <si>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</si>
  <si>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</si>
  <si>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</si>
  <si>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</si>
  <si>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</si>
  <si>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</si>
  <si>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</si>
  <si>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</si>
  <si>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</si>
  <si>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</si>
  <si>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</si>
  <si>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</si>
  <si>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</si>
  <si>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</si>
  <si>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</si>
  <si>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</si>
  <si>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</si>
  <si>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</si>
  <si>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</si>
  <si>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</si>
  <si>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</si>
  <si>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</si>
  <si>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</si>
  <si>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</si>
  <si>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</si>
  <si>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</si>
  <si>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</si>
  <si>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</si>
  <si>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</si>
  <si>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</si>
  <si>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</si>
  <si>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</si>
  <si>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</si>
  <si>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</si>
  <si>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</si>
  <si>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</si>
  <si>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</si>
  <si>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</si>
  <si>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</si>
  <si>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</si>
  <si>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</si>
  <si>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</si>
  <si>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</si>
  <si>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</si>
  <si>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</si>
  <si>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</si>
  <si>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</si>
  <si>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</si>
  <si>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</si>
  <si>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</si>
  <si>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</si>
  <si>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</si>
  <si>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</si>
  <si>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</si>
  <si>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</si>
  <si>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</si>
  <si>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</si>
  <si>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</si>
  <si>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</si>
  <si>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</si>
  <si>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</si>
  <si>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</si>
  <si>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</si>
  <si>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</si>
  <si>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</si>
  <si>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</si>
  <si>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</si>
  <si>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</si>
  <si>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</si>
  <si>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</si>
  <si>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</si>
  <si>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</si>
  <si>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</si>
  <si>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</si>
  <si>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</si>
  <si>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</si>
  <si>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</si>
  <si>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</si>
  <si>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</si>
  <si>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</si>
  <si>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</si>
  <si>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</si>
  <si>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</si>
  <si>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</si>
  <si>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</si>
  <si>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</si>
  <si>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</si>
  <si>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</si>
  <si>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</si>
  <si>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</si>
  <si>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</si>
  <si>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</si>
  <si>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</si>
  <si>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</si>
  <si>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</si>
  <si>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</si>
  <si>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</si>
  <si>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</si>
  <si>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</si>
  <si>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</si>
  <si>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</si>
  <si>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</si>
  <si>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</si>
  <si>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</si>
  <si>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</si>
  <si>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</si>
  <si>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</si>
  <si>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</si>
  <si>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</si>
  <si>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</si>
  <si>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</si>
  <si>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</si>
  <si>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</si>
  <si>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</si>
  <si>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</si>
  <si>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</si>
  <si>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</si>
  <si>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</si>
  <si>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</si>
  <si>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</si>
  <si>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</si>
  <si>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</si>
  <si>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</si>
  <si>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</si>
  <si>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</si>
  <si>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</si>
  <si>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</si>
  <si>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</si>
  <si>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</si>
  <si>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</si>
  <si>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</si>
  <si>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</si>
  <si>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</si>
  <si>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</si>
  <si>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</si>
  <si>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</si>
  <si>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</si>
  <si>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</si>
  <si>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</si>
  <si>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</si>
  <si>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</si>
  <si>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</si>
  <si>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</si>
  <si>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</si>
  <si>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</si>
  <si>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</si>
  <si>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</si>
  <si>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</si>
  <si>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</si>
  <si>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</si>
  <si>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</si>
  <si>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</si>
  <si>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</si>
  <si>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</si>
  <si>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</si>
  <si>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</si>
  <si>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</si>
  <si>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</si>
  <si>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</si>
  <si>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</si>
  <si>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</si>
  <si>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</si>
  <si>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</si>
  <si>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</si>
  <si>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</si>
  <si>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</si>
  <si>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</si>
  <si>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</si>
  <si>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</si>
  <si>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</si>
  <si>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</si>
  <si>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</si>
  <si>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</si>
  <si>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</si>
  <si>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</si>
  <si>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</si>
  <si>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</si>
  <si>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</si>
  <si>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</si>
  <si>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</si>
  <si>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</si>
  <si>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</si>
  <si>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</si>
  <si>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</si>
  <si>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</si>
  <si>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</si>
  <si>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</si>
  <si>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</si>
  <si>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</si>
  <si>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</si>
  <si>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</si>
  <si>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</si>
  <si>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</si>
  <si>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</si>
  <si>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</si>
  <si>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</si>
  <si>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</si>
  <si>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</si>
  <si>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</si>
  <si>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</si>
  <si>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</si>
  <si>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</si>
  <si>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</si>
  <si>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</si>
  <si>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</si>
  <si>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</si>
  <si>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</si>
  <si>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</si>
  <si>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</si>
  <si>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</si>
  <si>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</si>
  <si>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</si>
  <si>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</si>
  <si>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</si>
  <si>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</si>
  <si>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</si>
  <si>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</si>
  <si>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</si>
  <si>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</si>
  <si>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</si>
  <si>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</si>
  <si>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</si>
  <si>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</si>
  <si>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</si>
  <si>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</si>
  <si>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</si>
  <si>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</si>
  <si>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</si>
  <si>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</si>
  <si>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</si>
  <si>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</si>
  <si>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</si>
  <si>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</si>
  <si>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</si>
  <si>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</si>
  <si>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</si>
  <si>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</si>
  <si>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</si>
  <si>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</si>
  <si>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</si>
  <si>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</si>
  <si>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</si>
  <si>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</si>
  <si>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</si>
  <si>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</si>
  <si>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</si>
  <si>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</si>
  <si>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</si>
  <si>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</si>
  <si>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</si>
  <si>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</si>
  <si>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</si>
  <si>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</si>
  <si>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</si>
  <si>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</si>
  <si>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</si>
  <si>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</si>
  <si>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</si>
  <si>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</si>
  <si>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</si>
  <si>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</si>
  <si>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</si>
  <si>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</si>
  <si>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</si>
  <si>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</si>
  <si>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</si>
  <si>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</si>
  <si>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</si>
  <si>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</si>
  <si>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</si>
  <si>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</si>
  <si>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</si>
  <si>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</si>
  <si>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</si>
  <si>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</si>
  <si>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</si>
  <si>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</si>
  <si>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</si>
  <si>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</si>
  <si>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</si>
  <si>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</si>
  <si>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</si>
  <si>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</si>
  <si>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</si>
  <si>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</si>
  <si>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</si>
  <si>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</si>
  <si>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</si>
  <si>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</si>
  <si>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</si>
  <si>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</si>
  <si>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</si>
  <si>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</si>
  <si>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</si>
  <si>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</si>
  <si>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</si>
  <si>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</si>
  <si>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</si>
  <si>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</si>
  <si>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</si>
  <si>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</si>
  <si>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</si>
  <si>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</si>
  <si>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</si>
  <si>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</si>
  <si>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</si>
  <si>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</si>
  <si>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</si>
  <si>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</si>
  <si>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</si>
  <si>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</si>
  <si>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</si>
  <si>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</si>
  <si>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</si>
  <si>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</si>
  <si>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</si>
  <si>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</si>
  <si>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</si>
  <si>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</si>
  <si>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</si>
  <si>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</si>
  <si>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</si>
  <si>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</si>
  <si>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</si>
  <si>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</si>
  <si>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</si>
  <si>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</si>
  <si>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</si>
  <si>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</si>
  <si>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</si>
  <si>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</si>
  <si>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</si>
  <si>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</si>
  <si>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</si>
  <si>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</si>
  <si>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</si>
  <si>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</si>
  <si>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</si>
  <si>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</si>
  <si>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</si>
  <si>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</si>
  <si>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</si>
  <si>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</si>
  <si>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</si>
  <si>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</si>
  <si>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</si>
  <si>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</si>
  <si>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</si>
  <si>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</si>
  <si>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</si>
  <si>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</si>
  <si>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</si>
  <si>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</si>
  <si>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</si>
  <si>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</si>
  <si>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</si>
  <si>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</si>
  <si>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</si>
  <si>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</si>
  <si>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</si>
  <si>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</si>
  <si>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</si>
  <si>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</si>
  <si>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</si>
  <si>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</si>
  <si>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</si>
  <si>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</si>
  <si>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</si>
  <si>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</si>
  <si>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</si>
  <si>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</si>
  <si>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</si>
  <si>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</si>
  <si>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</si>
  <si>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</si>
  <si>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</si>
  <si>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</si>
  <si>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</si>
  <si>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</si>
  <si>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</si>
  <si>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</si>
  <si>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</si>
  <si>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</si>
  <si>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</si>
  <si>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</si>
  <si>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</si>
  <si>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</si>
  <si>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</si>
  <si>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</si>
  <si>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</si>
  <si>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</si>
  <si>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</si>
  <si>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</si>
  <si>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</si>
  <si>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</si>
  <si>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</si>
  <si>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</si>
  <si>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</si>
  <si>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</si>
  <si>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</si>
  <si>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</si>
  <si>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</si>
  <si>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</si>
  <si>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</si>
  <si>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</si>
  <si>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</si>
  <si>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</si>
  <si>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</si>
  <si>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</si>
  <si>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</si>
  <si>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</si>
  <si>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</si>
  <si>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</si>
  <si>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</si>
  <si>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</si>
  <si>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</si>
  <si>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</si>
  <si>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</si>
  <si>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</si>
  <si>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</si>
  <si>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</si>
  <si>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</si>
  <si>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</si>
  <si>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</si>
  <si>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</si>
  <si>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</si>
  <si>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</si>
  <si>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</si>
  <si>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</si>
  <si>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</si>
  <si>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</si>
  <si>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</si>
  <si>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</si>
  <si>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</si>
  <si>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</si>
  <si>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</si>
  <si>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</si>
  <si>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</si>
  <si>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</si>
  <si>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</si>
  <si>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</si>
  <si>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</si>
  <si>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</si>
  <si>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</si>
  <si>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</si>
  <si>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</si>
  <si>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</si>
  <si>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</si>
  <si>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</si>
  <si>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</si>
  <si>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</si>
  <si>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</si>
  <si>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</si>
  <si>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</si>
  <si>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</si>
  <si>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</si>
  <si>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</si>
  <si>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</si>
  <si>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</si>
  <si>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</si>
  <si>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</si>
  <si>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</si>
  <si>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</si>
  <si>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</si>
  <si>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</si>
  <si>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</si>
  <si>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</si>
  <si>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</si>
  <si>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</si>
  <si>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</si>
  <si>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</si>
  <si>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</si>
  <si>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</si>
  <si>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</si>
  <si>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</si>
  <si>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</si>
  <si>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</si>
  <si>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</si>
  <si>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</si>
  <si>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</si>
  <si>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</si>
  <si>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</si>
  <si>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</si>
  <si>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</si>
  <si>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</si>
  <si>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</si>
  <si>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</si>
  <si>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</si>
  <si>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</si>
  <si>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</si>
  <si>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</si>
  <si>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</si>
  <si>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</si>
  <si>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</si>
  <si>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</si>
  <si>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</si>
  <si>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</si>
  <si>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</si>
  <si>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</si>
  <si>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</si>
  <si>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</si>
  <si>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</si>
  <si>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</si>
  <si>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</si>
  <si>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</si>
  <si>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</si>
  <si>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</si>
  <si>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</si>
  <si>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</si>
  <si>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</si>
  <si>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</si>
  <si>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</si>
  <si>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</si>
  <si>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</si>
  <si>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</si>
  <si>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</si>
  <si>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</si>
  <si>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</si>
  <si>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</si>
  <si>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</si>
  <si>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</si>
  <si>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</si>
  <si>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</si>
  <si>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</si>
  <si>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</si>
  <si>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</si>
  <si>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</si>
  <si>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</si>
  <si>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</si>
  <si>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</si>
  <si>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</si>
  <si>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</si>
  <si>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</si>
  <si>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</si>
  <si>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</si>
  <si>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</si>
  <si>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</si>
  <si>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</si>
  <si>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</si>
  <si>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</si>
  <si>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</si>
  <si>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</si>
  <si>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</si>
  <si>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</si>
  <si>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</si>
  <si>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</si>
  <si>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</si>
  <si>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</si>
  <si>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</si>
  <si>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</si>
  <si>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</si>
  <si>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</si>
  <si>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</si>
  <si>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</si>
  <si>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</si>
  <si>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</si>
  <si>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</si>
  <si>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</si>
  <si>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</si>
  <si>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</si>
  <si>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</si>
  <si>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</si>
  <si>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</si>
  <si>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</si>
  <si>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</si>
  <si>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</si>
  <si>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</si>
  <si>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</si>
  <si>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</si>
  <si>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</si>
  <si>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</si>
  <si>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</si>
  <si>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</si>
  <si>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</si>
  <si>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</si>
  <si>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</si>
  <si>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</si>
  <si>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</si>
  <si>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</si>
  <si>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</si>
  <si>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</si>
  <si>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</si>
  <si>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</si>
  <si>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</si>
  <si>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</si>
  <si>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</si>
  <si>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</si>
  <si>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</si>
  <si>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</si>
  <si>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</si>
  <si>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</si>
  <si>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</si>
  <si>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</si>
  <si>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</si>
  <si>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</si>
  <si>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</si>
  <si>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</si>
  <si>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</si>
  <si>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</si>
  <si>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</si>
  <si>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</si>
  <si>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</si>
  <si>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</si>
  <si>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</si>
  <si>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</si>
  <si>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</si>
  <si>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</si>
  <si>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</si>
  <si>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</si>
  <si>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</si>
  <si>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</si>
  <si>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</si>
  <si>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</si>
  <si>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</si>
  <si>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</si>
  <si>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</si>
  <si>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</si>
  <si>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</si>
  <si>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</si>
  <si>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</si>
  <si>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</si>
  <si>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</si>
  <si>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</si>
  <si>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</si>
  <si>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</si>
  <si>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</si>
  <si>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</si>
  <si>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</si>
  <si>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</si>
  <si>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</si>
  <si>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</si>
  <si>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</si>
  <si>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</si>
  <si>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</si>
  <si>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</si>
  <si>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</si>
  <si>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</si>
  <si>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</si>
  <si>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</si>
  <si>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</si>
  <si>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</si>
  <si>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</si>
  <si>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</si>
  <si>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</si>
  <si>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</si>
  <si>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</si>
  <si>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</si>
  <si>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</si>
  <si>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</si>
  <si>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</si>
  <si>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</si>
  <si>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</si>
  <si>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</si>
  <si>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</si>
  <si>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</si>
  <si>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</si>
  <si>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</si>
  <si>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</si>
  <si>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</si>
  <si>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</si>
  <si>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</si>
  <si>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</si>
  <si>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</si>
  <si>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</si>
  <si>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</si>
  <si>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</si>
  <si>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</si>
  <si>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</si>
  <si>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</si>
  <si>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</si>
  <si>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</si>
  <si>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</si>
  <si>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</si>
  <si>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</si>
  <si>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</si>
  <si>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</si>
  <si>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</si>
  <si>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</si>
  <si>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</si>
  <si>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</si>
  <si>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</si>
  <si>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</si>
  <si>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</si>
  <si>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</si>
  <si>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</si>
  <si>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</si>
  <si>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</si>
  <si>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</si>
  <si>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</si>
  <si>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</si>
  <si>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</si>
  <si>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</si>
  <si>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</si>
  <si>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</si>
  <si>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</si>
  <si>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</si>
  <si>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</si>
  <si>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</si>
  <si>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</si>
  <si>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</si>
  <si>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</si>
  <si>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</si>
  <si>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</si>
  <si>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</si>
  <si>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</si>
  <si>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</si>
  <si>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</si>
  <si>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</si>
  <si>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</si>
  <si>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</si>
  <si>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</si>
  <si>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</si>
  <si>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</si>
  <si>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</si>
  <si>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</si>
  <si>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</si>
  <si>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</si>
  <si>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</si>
  <si>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</si>
  <si>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</si>
  <si>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</si>
  <si>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</si>
  <si>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</si>
  <si>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</si>
  <si>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</si>
  <si>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</si>
  <si>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</si>
  <si>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</si>
  <si>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</si>
  <si>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</si>
  <si>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</si>
  <si>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</si>
  <si>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</si>
  <si>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</si>
  <si>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</si>
  <si>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</si>
  <si>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</si>
  <si>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</si>
  <si>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</si>
  <si>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</si>
  <si>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</si>
  <si>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</si>
  <si>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</si>
  <si>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</si>
  <si>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</si>
  <si>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</si>
  <si>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</si>
  <si>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</si>
  <si>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</si>
  <si>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</si>
  <si>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</si>
  <si>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</si>
  <si>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</si>
  <si>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</si>
  <si>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</si>
  <si>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</si>
  <si>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</si>
  <si>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</si>
  <si>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</si>
  <si>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</si>
  <si>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</si>
  <si>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</si>
  <si>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</si>
  <si>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</si>
  <si>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</si>
  <si>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</si>
  <si>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</si>
  <si>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</si>
  <si>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</si>
  <si>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</si>
  <si>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</si>
  <si>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</si>
  <si>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</si>
  <si>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</si>
  <si>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</si>
  <si>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</si>
  <si>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</si>
  <si>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</si>
  <si>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</si>
  <si>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</si>
  <si>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</si>
  <si>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</si>
  <si>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</si>
  <si>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</si>
  <si>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</si>
  <si>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</si>
  <si>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</si>
  <si>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</si>
  <si>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</si>
  <si>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</si>
  <si>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</si>
  <si>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</si>
  <si>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</si>
  <si>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</si>
  <si>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</si>
  <si>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</si>
  <si>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</si>
  <si>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</si>
  <si>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</si>
  <si>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</si>
  <si>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</si>
  <si>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</si>
  <si>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</si>
  <si>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</si>
  <si>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</si>
  <si>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</si>
  <si>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</si>
  <si>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</si>
  <si>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</si>
  <si>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</si>
  <si>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</si>
  <si>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</si>
  <si>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</si>
  <si>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</si>
  <si>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</si>
  <si>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</si>
  <si>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</si>
  <si>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</si>
  <si>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</si>
  <si>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</si>
  <si>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</si>
  <si>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</si>
  <si>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</si>
  <si>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</si>
  <si>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</si>
  <si>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</si>
  <si>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</si>
  <si>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</si>
  <si>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</si>
  <si>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</si>
  <si>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</si>
  <si>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</si>
  <si>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</si>
  <si>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</si>
  <si>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</si>
  <si>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</si>
  <si>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</si>
  <si>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</si>
  <si>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</si>
  <si>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</si>
  <si>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</si>
  <si>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</si>
  <si>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</si>
  <si>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</si>
  <si>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</si>
  <si>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</si>
  <si>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</si>
  <si>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</si>
  <si>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</si>
  <si>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</si>
  <si>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</si>
  <si>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</si>
  <si>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</si>
  <si>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</si>
  <si>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</si>
  <si>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</si>
  <si>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</si>
  <si>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</si>
  <si>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</si>
  <si>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</si>
  <si>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</si>
  <si>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</si>
  <si>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</si>
  <si>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</si>
  <si>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</si>
  <si>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</si>
  <si>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</si>
  <si>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</si>
  <si>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</si>
  <si>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</si>
  <si>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</si>
  <si>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</si>
  <si>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</si>
  <si>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</si>
  <si>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</si>
  <si>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</si>
  <si>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</si>
  <si>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</si>
  <si>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</si>
  <si>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</si>
  <si>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</si>
  <si>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</si>
  <si>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</si>
  <si>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</si>
  <si>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</si>
  <si>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</si>
  <si>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</si>
  <si>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</si>
  <si>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</si>
  <si>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</si>
  <si>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</si>
  <si>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</si>
  <si>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</si>
  <si>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</si>
  <si>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</si>
  <si>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</si>
  <si>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</si>
  <si>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</si>
  <si>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</si>
  <si>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</si>
  <si>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</si>
  <si>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</si>
  <si>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</si>
  <si>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</si>
  <si>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</si>
  <si>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</si>
  <si>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</si>
  <si>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</si>
  <si>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</si>
  <si>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</si>
  <si>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</si>
  <si>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</si>
  <si>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</si>
  <si>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</si>
  <si>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</si>
  <si>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</si>
  <si>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</si>
  <si>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</si>
  <si>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</si>
  <si>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</si>
  <si>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</si>
  <si>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</si>
  <si>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</si>
  <si>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</si>
  <si>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</si>
  <si>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</si>
  <si>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</si>
  <si>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</si>
  <si>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</si>
  <si>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</si>
  <si>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</si>
  <si>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</si>
  <si>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</si>
  <si>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</si>
  <si>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</si>
  <si>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</si>
  <si>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</si>
  <si>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</si>
  <si>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</si>
  <si>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</si>
  <si>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</si>
  <si>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</si>
  <si>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</si>
  <si>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</si>
  <si>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</si>
  <si>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</si>
  <si>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</si>
  <si>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</si>
  <si>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</si>
  <si>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</si>
  <si>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</si>
  <si>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</si>
  <si>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</si>
  <si>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</si>
  <si>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</si>
  <si>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</si>
  <si>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</si>
  <si>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</si>
  <si>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</si>
  <si>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</si>
  <si>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</si>
  <si>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</si>
  <si>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</si>
  <si>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</si>
  <si>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</si>
  <si>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</si>
  <si>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</si>
  <si>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</si>
  <si>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</si>
  <si>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</si>
  <si>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</si>
  <si>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</si>
  <si>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</si>
  <si>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</si>
  <si>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</si>
  <si>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</si>
  <si>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</si>
  <si>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</si>
  <si>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</si>
  <si>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</si>
  <si>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</si>
  <si>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</si>
  <si>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</si>
  <si>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</si>
  <si>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</si>
  <si>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</si>
  <si>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</si>
  <si>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</si>
  <si>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</si>
  <si>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</si>
  <si>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</si>
  <si>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</si>
  <si>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</si>
  <si>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</si>
  <si>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</si>
  <si>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</si>
  <si>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</si>
  <si>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</si>
  <si>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</si>
  <si>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</si>
  <si>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</si>
  <si>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</si>
  <si>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</si>
  <si>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</si>
  <si>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</si>
  <si>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</si>
  <si>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</si>
  <si>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</si>
  <si>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</si>
  <si>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</si>
  <si>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</si>
  <si>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</si>
  <si>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</si>
  <si>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</si>
  <si>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</si>
  <si>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</si>
  <si>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</si>
  <si>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</si>
  <si>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</si>
  <si>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</si>
  <si>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</si>
  <si>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</si>
  <si>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</si>
  <si>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</si>
  <si>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</si>
  <si>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</si>
  <si>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</si>
  <si>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</si>
  <si>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</si>
  <si>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</si>
  <si>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</si>
  <si>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</si>
  <si>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</si>
  <si>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</si>
  <si>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</si>
  <si>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</si>
  <si>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</si>
  <si>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</si>
  <si>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</si>
  <si>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</si>
  <si>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</si>
  <si>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</si>
  <si>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</si>
  <si>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</si>
  <si>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</si>
  <si>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</si>
  <si>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</si>
  <si>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</si>
  <si>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</si>
  <si>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</si>
  <si>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</si>
  <si>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</si>
  <si>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</si>
  <si>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</si>
  <si>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</si>
  <si>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</si>
  <si>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</si>
  <si>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</si>
  <si>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</si>
  <si>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</si>
  <si>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</si>
  <si>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</si>
  <si>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</si>
  <si>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</si>
  <si>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</si>
  <si>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</si>
  <si>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</si>
  <si>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</si>
  <si>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</si>
  <si>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</si>
  <si>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</si>
  <si>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</si>
  <si>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</si>
  <si>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</si>
  <si>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</si>
  <si>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</si>
  <si>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</si>
  <si>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</si>
  <si>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</si>
  <si>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</si>
  <si>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</si>
  <si>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</si>
  <si>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</si>
  <si>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</si>
  <si>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</si>
  <si>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</si>
  <si>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</si>
  <si>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</si>
  <si>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</si>
  <si>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</si>
  <si>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</si>
  <si>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</si>
  <si>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</si>
  <si>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</si>
  <si>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</si>
  <si>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</si>
  <si>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</si>
  <si>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</si>
  <si>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</si>
  <si>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</si>
  <si>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</si>
  <si>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</si>
  <si>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</si>
  <si>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</si>
  <si>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</si>
  <si>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</si>
  <si>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</si>
  <si>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</si>
  <si>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</si>
  <si>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</si>
  <si>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</si>
  <si>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</si>
  <si>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</si>
  <si>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</si>
  <si>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</si>
  <si>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</si>
  <si>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</si>
  <si>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</si>
  <si>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</si>
  <si>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</si>
  <si>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</si>
  <si>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</si>
  <si>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</si>
  <si>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</si>
  <si>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</si>
  <si>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</si>
  <si>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</si>
  <si>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</si>
  <si>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</si>
  <si>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</si>
  <si>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</si>
  <si>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</si>
  <si>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</si>
  <si>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</si>
  <si>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</si>
  <si>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</si>
  <si>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</si>
  <si>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</si>
  <si>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</si>
  <si>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</si>
  <si>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</si>
  <si>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</si>
  <si>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</si>
  <si>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</si>
  <si>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</si>
  <si>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</si>
  <si>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</si>
  <si>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</si>
  <si>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</si>
  <si>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</si>
  <si>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</si>
  <si>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</si>
  <si>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</si>
  <si>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</si>
  <si>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</si>
  <si>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</si>
  <si>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</si>
  <si>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</si>
  <si>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</si>
  <si>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</si>
  <si>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</si>
  <si>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</si>
  <si>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</si>
  <si>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</si>
  <si>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</si>
  <si>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</si>
  <si>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</si>
  <si>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</si>
  <si>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</si>
  <si>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</si>
  <si>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</si>
  <si>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</si>
  <si>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</si>
  <si>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</si>
  <si>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</si>
  <si>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</si>
  <si>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</si>
  <si>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</si>
  <si>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</si>
  <si>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</si>
  <si>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</si>
  <si>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</si>
  <si>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</si>
  <si>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</si>
  <si>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</si>
  <si>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</si>
  <si>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</si>
  <si>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</si>
  <si>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</si>
  <si>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</si>
  <si>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</si>
  <si>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</si>
  <si>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</si>
  <si>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</si>
  <si>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</si>
  <si>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</si>
  <si>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</si>
  <si>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</si>
  <si>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</si>
  <si>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</si>
  <si>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</si>
  <si>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</si>
  <si>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</si>
  <si>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</si>
  <si>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</si>
  <si>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</si>
  <si>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</si>
  <si>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</si>
  <si>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</si>
  <si>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</si>
  <si>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</si>
  <si>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</si>
  <si>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</si>
  <si>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</si>
  <si>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</si>
  <si>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</si>
  <si>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</si>
  <si>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</si>
  <si>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</si>
  <si>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</si>
  <si>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</si>
  <si>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</si>
  <si>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</si>
  <si>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</si>
  <si>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</si>
  <si>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</si>
  <si>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</si>
  <si>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</si>
  <si>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</si>
  <si>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</si>
  <si>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</si>
  <si>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</si>
  <si>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</si>
  <si>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</si>
  <si>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</si>
  <si>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</si>
  <si>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</si>
  <si>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</si>
  <si>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</si>
  <si>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</si>
  <si>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</si>
  <si>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</si>
  <si>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</si>
  <si>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</si>
  <si>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</si>
  <si>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</si>
  <si>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</si>
  <si>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</si>
  <si>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</si>
  <si>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</si>
  <si>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</si>
  <si>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</si>
  <si>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</si>
  <si>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</si>
  <si>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</si>
  <si>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</si>
  <si>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</si>
  <si>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</si>
  <si>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</si>
  <si>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</si>
  <si>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</si>
  <si>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</si>
  <si>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</si>
  <si>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</si>
  <si>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</si>
  <si>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</si>
  <si>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</si>
  <si>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</si>
  <si>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</si>
  <si>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</si>
  <si>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</si>
  <si>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</si>
  <si>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</si>
  <si>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</si>
  <si>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</si>
  <si>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</si>
  <si>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</si>
  <si>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</si>
  <si>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</si>
  <si>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</si>
  <si>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</si>
  <si>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</si>
  <si>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</si>
  <si>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</si>
  <si>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</si>
  <si>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</si>
  <si>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</si>
  <si>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</si>
  <si>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</si>
  <si>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</si>
  <si>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</si>
  <si>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</si>
  <si>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</si>
  <si>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</si>
  <si>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</si>
  <si>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</si>
  <si>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</si>
  <si>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</si>
  <si>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</si>
  <si>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</si>
  <si>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</si>
  <si>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</si>
  <si>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</si>
  <si>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</si>
  <si>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</si>
  <si>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</si>
  <si>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</si>
  <si>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</si>
  <si>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</si>
  <si>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</si>
  <si>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</si>
  <si>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</si>
  <si>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</si>
  <si>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</si>
  <si>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</si>
  <si>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</si>
  <si>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</si>
  <si>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</si>
  <si>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</si>
  <si>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</si>
  <si>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</si>
  <si>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</si>
  <si>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</si>
  <si>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</si>
  <si>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</si>
  <si>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</si>
  <si>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</si>
  <si>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</si>
  <si>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</si>
  <si>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</si>
  <si>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</si>
  <si>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</si>
  <si>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</si>
  <si>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</si>
  <si>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</si>
  <si>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</si>
  <si>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</si>
  <si>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</si>
  <si>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</si>
  <si>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</si>
  <si>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</si>
  <si>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</si>
  <si>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</si>
  <si>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</si>
  <si>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</si>
  <si>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</si>
  <si>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</si>
  <si>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</si>
  <si>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</si>
  <si>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</si>
  <si>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</si>
  <si>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</si>
  <si>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</si>
  <si>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</si>
  <si>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</si>
  <si>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</si>
  <si>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</si>
  <si>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</si>
  <si>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</si>
  <si>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</si>
  <si>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</si>
  <si>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</si>
  <si>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</si>
  <si>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</si>
  <si>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</si>
  <si>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</si>
  <si>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</si>
  <si>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</si>
  <si>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</si>
  <si>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</si>
  <si>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</si>
  <si>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</si>
  <si>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</si>
  <si>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</si>
  <si>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</si>
  <si>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</si>
  <si>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</si>
  <si>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</si>
  <si>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</si>
  <si>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</si>
  <si>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</si>
  <si>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</si>
  <si>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</si>
  <si>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</si>
  <si>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</si>
  <si>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</si>
  <si>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</si>
  <si>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</si>
  <si>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</si>
  <si>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</si>
  <si>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</si>
  <si>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</si>
  <si>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</si>
  <si>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</si>
  <si>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</si>
  <si>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</si>
  <si>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</si>
  <si>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</si>
  <si>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</si>
  <si>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</si>
  <si>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</si>
  <si>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</si>
  <si>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</si>
  <si>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</si>
  <si>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</si>
  <si>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</si>
  <si>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</si>
  <si>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</si>
  <si>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</si>
  <si>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</si>
  <si>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</si>
  <si>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</si>
  <si>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</si>
  <si>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</si>
  <si>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</si>
  <si>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</si>
  <si>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</si>
  <si>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</si>
  <si>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</si>
  <si>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</si>
  <si>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</si>
  <si>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</si>
  <si>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</si>
  <si>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</si>
  <si>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</si>
  <si>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</si>
  <si>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</si>
  <si>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</si>
  <si>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</si>
  <si>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</si>
  <si>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</si>
  <si>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</si>
  <si>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</si>
  <si>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</si>
  <si>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</si>
  <si>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</si>
  <si>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</si>
  <si>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</si>
  <si>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</si>
  <si>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</si>
  <si>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</si>
  <si>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</si>
  <si>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</si>
  <si>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</si>
  <si>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</si>
  <si>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</si>
  <si>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</si>
  <si>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</si>
  <si>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</si>
  <si>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</si>
  <si>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</si>
  <si>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</si>
  <si>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</si>
  <si>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</si>
  <si>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</si>
  <si>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</si>
  <si>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</si>
  <si>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</si>
  <si>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</si>
  <si>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</si>
  <si>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</si>
  <si>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</si>
  <si>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</si>
  <si>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</si>
  <si>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</si>
  <si>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</si>
  <si>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</si>
  <si>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</si>
  <si>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</si>
  <si>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</si>
  <si>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</si>
  <si>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</si>
  <si>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</si>
  <si>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</si>
  <si>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</si>
  <si>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</si>
  <si>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</si>
  <si>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</si>
  <si>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</si>
  <si>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</si>
  <si>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</si>
  <si>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</si>
  <si>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</si>
  <si>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</si>
  <si>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</si>
  <si>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</si>
  <si>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</si>
  <si>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</si>
  <si>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</si>
  <si>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</si>
  <si>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</si>
  <si>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</si>
  <si>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</si>
  <si>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</si>
  <si>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</si>
  <si>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</si>
  <si>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</si>
  <si>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</si>
  <si>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</si>
  <si>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</si>
  <si>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</si>
  <si>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</si>
  <si>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</si>
  <si>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</si>
  <si>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</si>
  <si>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</si>
  <si>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</si>
  <si>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</si>
  <si>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</si>
  <si>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</si>
  <si>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</si>
  <si>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</si>
  <si>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</si>
  <si>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</si>
  <si>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</si>
  <si>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</si>
  <si>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</si>
  <si>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</si>
  <si>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</si>
  <si>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</si>
  <si>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</si>
  <si>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</si>
  <si>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</si>
  <si>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</si>
  <si>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</si>
  <si>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</si>
  <si>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</si>
  <si>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</si>
  <si>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</si>
  <si>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</si>
  <si>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</si>
  <si>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</si>
  <si>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</si>
  <si>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</si>
  <si>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</si>
  <si>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</si>
  <si>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</si>
  <si>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</si>
  <si>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</si>
  <si>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</si>
  <si>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</si>
  <si>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</si>
  <si>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</si>
  <si>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</si>
  <si>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</si>
  <si>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</si>
  <si>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</si>
  <si>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</si>
  <si>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</si>
  <si>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</si>
  <si>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</si>
  <si>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</si>
  <si>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</si>
  <si>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</si>
  <si>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</si>
  <si>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</si>
  <si>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</si>
  <si>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</si>
  <si>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</si>
  <si>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</si>
  <si>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</si>
  <si>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</si>
  <si>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</si>
  <si>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</si>
  <si>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</si>
  <si>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</si>
  <si>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</si>
  <si>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</si>
  <si>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</si>
  <si>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</si>
  <si>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</si>
  <si>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</si>
  <si>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</si>
  <si>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</si>
  <si>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</si>
  <si>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</si>
  <si>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</si>
  <si>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</si>
  <si>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</si>
  <si>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</si>
  <si>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</si>
  <si>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</si>
  <si>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</si>
  <si>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</si>
  <si>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</si>
  <si>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</si>
  <si>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</si>
  <si>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</si>
  <si>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</si>
  <si>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</si>
  <si>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</si>
  <si>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</si>
  <si>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</si>
  <si>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</si>
  <si>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</si>
  <si>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</si>
  <si>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</si>
  <si>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</si>
  <si>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</si>
  <si>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</si>
  <si>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</si>
  <si>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</si>
  <si>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</si>
  <si>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</si>
  <si>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</si>
  <si>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</si>
  <si>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</si>
  <si>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</si>
  <si>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</si>
  <si>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</si>
  <si>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</si>
  <si>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</si>
  <si>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</si>
  <si>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</si>
  <si>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</si>
  <si>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</si>
  <si>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</si>
  <si>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</si>
  <si>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</si>
  <si>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</si>
  <si>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</si>
  <si>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</si>
  <si>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</si>
  <si>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</si>
  <si>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</si>
  <si>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</si>
  <si>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</si>
  <si>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</si>
  <si>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</si>
  <si>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</si>
  <si>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</si>
  <si>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</si>
  <si>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</si>
  <si>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</si>
  <si>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</si>
  <si>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</si>
  <si>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</si>
  <si>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</si>
  <si>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</si>
  <si>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</si>
  <si>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</si>
  <si>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</si>
  <si>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</si>
  <si>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</si>
  <si>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</si>
  <si>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</si>
  <si>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</si>
  <si>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</si>
  <si>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</si>
  <si>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</si>
  <si>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</si>
  <si>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</si>
  <si>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</si>
  <si>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</si>
  <si>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</si>
  <si>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</si>
  <si>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</si>
  <si>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</si>
  <si>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</si>
  <si>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</si>
  <si>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</si>
  <si>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</si>
  <si>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</si>
  <si>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</si>
  <si>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</si>
  <si>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</si>
  <si>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</si>
  <si>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</si>
  <si>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</si>
  <si>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</si>
  <si>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</si>
  <si>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</si>
  <si>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</si>
  <si>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</si>
  <si>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</si>
  <si>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</si>
  <si>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</si>
  <si>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</si>
  <si>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</si>
  <si>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</si>
  <si>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</si>
  <si>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</si>
  <si>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</si>
  <si>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</si>
  <si>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</si>
  <si>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</si>
  <si>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</si>
  <si>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</si>
  <si>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</si>
  <si>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</si>
  <si>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</si>
  <si>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</si>
  <si>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</si>
  <si>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</si>
  <si>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</si>
  <si>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</si>
  <si>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</si>
  <si>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</si>
  <si>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</si>
  <si>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</si>
  <si>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</si>
  <si>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</si>
  <si>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</si>
  <si>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</si>
  <si>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</si>
  <si>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</si>
  <si>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</si>
  <si>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</si>
  <si>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</si>
  <si>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</si>
  <si>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</si>
  <si>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</si>
  <si>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</si>
  <si>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</si>
  <si>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</si>
  <si>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</si>
  <si>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</si>
  <si>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</si>
  <si>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</si>
  <si>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</si>
  <si>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</si>
  <si>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</si>
  <si>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</si>
  <si>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</si>
  <si>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</si>
  <si>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</si>
  <si>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</si>
  <si>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</si>
  <si>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</si>
  <si>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</si>
  <si>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</si>
  <si>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</si>
  <si>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</si>
  <si>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</si>
  <si>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</si>
  <si>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</si>
  <si>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</si>
  <si>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</si>
  <si>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</si>
  <si>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</si>
  <si>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</si>
  <si>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</si>
  <si>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</si>
  <si>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</si>
  <si>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</si>
  <si>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</si>
  <si>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</si>
  <si>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</si>
  <si>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</si>
  <si>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</si>
  <si>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</si>
  <si>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</si>
  <si>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</si>
  <si>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</si>
  <si>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</si>
  <si>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</si>
  <si>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</si>
  <si>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</si>
  <si>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</si>
  <si>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</si>
  <si>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</si>
  <si>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</si>
  <si>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</si>
  <si>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</si>
  <si>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</si>
  <si>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</si>
  <si>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</si>
  <si>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</si>
  <si>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</si>
  <si>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</si>
  <si>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</si>
  <si>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</si>
  <si>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</si>
  <si>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</si>
  <si>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</si>
  <si>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</si>
  <si>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</si>
  <si>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</si>
  <si>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</si>
  <si>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</si>
  <si>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</si>
  <si>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</si>
  <si>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</si>
  <si>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</si>
  <si>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</si>
  <si>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</si>
  <si>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</si>
  <si>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</si>
  <si>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</si>
  <si>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</si>
  <si>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</si>
  <si>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</si>
  <si>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</si>
  <si>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</si>
  <si>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</si>
  <si>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</si>
  <si>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</si>
  <si>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</si>
  <si>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</si>
  <si>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</si>
  <si>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</si>
  <si>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</si>
  <si>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</si>
  <si>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</si>
  <si>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</si>
  <si>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</si>
  <si>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</si>
  <si>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</si>
  <si>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</si>
  <si>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</si>
  <si>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</si>
  <si>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</si>
  <si>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</si>
  <si>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</si>
  <si>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</si>
  <si>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</si>
  <si>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</si>
  <si>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</si>
  <si>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</si>
  <si>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</si>
  <si>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</si>
  <si>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</si>
  <si>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</si>
  <si>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</si>
  <si>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</si>
  <si>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</si>
  <si>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</si>
  <si>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</si>
  <si>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</si>
  <si>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</si>
  <si>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</si>
  <si>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</si>
  <si>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</si>
  <si>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</si>
  <si>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</si>
  <si>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</si>
  <si>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</si>
  <si>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</si>
  <si>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</si>
  <si>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</si>
  <si>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</si>
  <si>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</si>
  <si>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</si>
  <si>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</si>
  <si>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</si>
  <si>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</si>
  <si>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</si>
  <si>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</si>
  <si>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</si>
  <si>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</si>
  <si>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</si>
  <si>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</si>
  <si>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</si>
  <si>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</si>
  <si>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</si>
  <si>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</si>
  <si>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</si>
  <si>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</si>
  <si>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</si>
  <si>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</si>
  <si>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</si>
  <si>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</si>
  <si>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</si>
  <si>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</si>
  <si>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</si>
  <si>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</si>
  <si>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</si>
  <si>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</si>
  <si>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</si>
  <si>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</si>
  <si>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</si>
  <si>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</si>
  <si>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</si>
  <si>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</si>
  <si>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</si>
  <si>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</si>
  <si>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</si>
  <si>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</si>
  <si>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</si>
  <si>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</si>
  <si>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</si>
  <si>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</si>
  <si>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</si>
  <si>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</si>
  <si>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</si>
  <si>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</si>
  <si>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</si>
  <si>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</si>
  <si>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</si>
  <si>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</si>
  <si>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</si>
  <si>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</si>
  <si>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</si>
  <si>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</si>
  <si>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</si>
  <si>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</si>
  <si>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</si>
  <si>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</si>
  <si>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</si>
  <si>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</si>
  <si>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</si>
  <si>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</si>
  <si>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</si>
  <si>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</si>
  <si>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</si>
  <si>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</si>
  <si>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</si>
  <si>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</si>
  <si>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</si>
  <si>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</si>
  <si>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</si>
  <si>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</si>
  <si>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</si>
  <si>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</si>
  <si>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</si>
  <si>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</si>
  <si>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</si>
  <si>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</si>
  <si>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</si>
  <si>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</si>
  <si>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</si>
  <si>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</si>
  <si>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</si>
  <si>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</si>
  <si>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</si>
  <si>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</si>
  <si>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</si>
  <si>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</si>
  <si>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</si>
  <si>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</si>
  <si>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</si>
  <si>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</si>
  <si>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</si>
  <si>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</si>
  <si>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</si>
  <si>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</si>
  <si>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</si>
  <si>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</si>
  <si>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</si>
  <si>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</si>
  <si>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</si>
  <si>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</si>
  <si>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</si>
  <si>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</si>
  <si>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</si>
  <si>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</si>
  <si>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</si>
  <si>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</si>
  <si>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</si>
  <si>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</si>
  <si>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</si>
  <si>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</si>
  <si>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</si>
  <si>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</si>
  <si>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</si>
  <si>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</si>
  <si>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</si>
  <si>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</si>
  <si>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</si>
  <si>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</si>
  <si>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</si>
  <si>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</si>
  <si>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</si>
  <si>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</si>
  <si>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</si>
  <si>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</si>
  <si>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</si>
  <si>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</si>
  <si>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</si>
  <si>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</si>
  <si>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</si>
  <si>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</si>
  <si>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</si>
  <si>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</si>
  <si>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</si>
  <si>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</si>
  <si>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</si>
  <si>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</si>
  <si>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</si>
  <si>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</si>
  <si>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</si>
  <si>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</si>
  <si>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</si>
  <si>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</si>
  <si>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</si>
  <si>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</si>
  <si>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</si>
  <si>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</si>
  <si>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</si>
  <si>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</si>
  <si>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</si>
  <si>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</si>
  <si>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</si>
  <si>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</si>
  <si>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</si>
  <si>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</si>
  <si>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</si>
  <si>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</si>
  <si>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</si>
  <si>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</si>
  <si>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</si>
  <si>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</si>
  <si>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</si>
  <si>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</si>
  <si>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</si>
  <si>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</si>
  <si>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</si>
  <si>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</si>
  <si>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</si>
  <si>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</si>
  <si>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</si>
  <si>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</si>
  <si>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</si>
  <si>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</si>
  <si>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</si>
  <si>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</si>
  <si>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</si>
  <si>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</si>
  <si>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</si>
  <si>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</si>
  <si>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</si>
  <si>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</si>
  <si>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</si>
  <si>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</si>
  <si>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</si>
  <si>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</si>
  <si>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</si>
  <si>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</si>
  <si>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</si>
  <si>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</si>
  <si>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</si>
  <si>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</si>
  <si>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</si>
  <si>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</si>
  <si>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</si>
  <si>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</si>
  <si>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</si>
  <si>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</si>
  <si>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</si>
  <si>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</si>
  <si>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</si>
  <si>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</si>
  <si>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</si>
  <si>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</si>
  <si>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</si>
  <si>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</si>
  <si>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</si>
  <si>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</si>
  <si>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</si>
  <si>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</si>
  <si>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</si>
  <si>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</si>
  <si>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</si>
  <si>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</si>
  <si>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</si>
  <si>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</si>
  <si>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</si>
  <si>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</si>
  <si>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</si>
  <si>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</si>
  <si>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</si>
  <si>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</si>
  <si>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</si>
  <si>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</si>
  <si>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</si>
  <si>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</si>
  <si>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</si>
  <si>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</si>
  <si>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</si>
  <si>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</si>
  <si>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</si>
  <si>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</si>
  <si>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</si>
  <si>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</si>
  <si>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</si>
  <si>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</si>
  <si>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</si>
  <si>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</si>
  <si>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</si>
  <si>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</si>
  <si>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</si>
  <si>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</si>
  <si>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</si>
  <si>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</si>
  <si>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</si>
  <si>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</si>
  <si>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</si>
  <si>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</si>
  <si>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</si>
  <si>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</si>
  <si>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</si>
  <si>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</si>
  <si>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</si>
  <si>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</si>
  <si>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</si>
  <si>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</si>
  <si>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</si>
  <si>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</si>
  <si>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</si>
  <si>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</si>
  <si>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</si>
  <si>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</si>
  <si>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</si>
  <si>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</si>
  <si>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</si>
  <si>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</si>
  <si>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</si>
  <si>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</si>
  <si>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</si>
  <si>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</si>
  <si>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</si>
  <si>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</si>
  <si>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</si>
  <si>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</si>
  <si>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</si>
  <si>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</si>
  <si>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</si>
  <si>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</si>
  <si>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</si>
  <si>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</si>
  <si>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</si>
  <si>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</si>
  <si>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</si>
  <si>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</si>
  <si>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</si>
  <si>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</si>
  <si>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</si>
  <si>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</si>
  <si>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</si>
  <si>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</si>
  <si>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</si>
  <si>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</si>
  <si>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</si>
  <si>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</si>
  <si>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</si>
  <si>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</si>
  <si>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</si>
  <si>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</si>
  <si>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</si>
  <si>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</si>
  <si>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</si>
  <si>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</si>
  <si>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</si>
  <si>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</si>
  <si>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</si>
  <si>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</si>
  <si>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</si>
  <si>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</si>
  <si>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</si>
  <si>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</si>
  <si>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</si>
  <si>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</si>
  <si>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</si>
  <si>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</si>
  <si>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</si>
  <si>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</si>
  <si>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</si>
  <si>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</si>
  <si>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</si>
  <si>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</si>
  <si>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</si>
  <si>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</si>
  <si>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</si>
  <si>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</si>
  <si>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</si>
  <si>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</si>
  <si>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</si>
  <si>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</si>
  <si>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</si>
  <si>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</si>
  <si>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</si>
  <si>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</si>
  <si>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</si>
  <si>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</si>
  <si>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</si>
  <si>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</si>
  <si>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</si>
  <si>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</si>
  <si>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</si>
  <si>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</si>
  <si>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</si>
  <si>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</si>
  <si>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</si>
  <si>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</si>
  <si>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</si>
  <si>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</si>
  <si>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</si>
  <si>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</si>
  <si>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</si>
  <si>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</si>
  <si>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</si>
  <si>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</si>
  <si>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</si>
  <si>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</si>
  <si>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</si>
  <si>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</si>
  <si>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</si>
  <si>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</si>
  <si>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</si>
  <si>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</si>
  <si>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</si>
  <si>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</si>
  <si>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</si>
  <si>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</si>
  <si>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</si>
  <si>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</si>
  <si>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</si>
  <si>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</si>
  <si>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</si>
  <si>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</si>
  <si>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</si>
  <si>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</si>
  <si>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</si>
  <si>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</si>
  <si>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</si>
  <si>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</si>
  <si>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</si>
  <si>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</si>
  <si>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</si>
  <si>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</si>
  <si>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</si>
  <si>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</si>
  <si>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</si>
  <si>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</si>
  <si>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</si>
  <si>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</si>
  <si>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</si>
  <si>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</si>
  <si>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</si>
  <si>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</si>
  <si>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</si>
  <si>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</si>
  <si>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</si>
  <si>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</si>
  <si>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</si>
  <si>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</si>
  <si>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</si>
  <si>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</si>
  <si>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</si>
  <si>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</si>
  <si>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</si>
  <si>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</si>
  <si>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</si>
  <si>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</si>
  <si>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</si>
  <si>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</si>
  <si>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</si>
  <si>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</si>
  <si>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</si>
  <si>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</si>
  <si>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</si>
  <si>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</si>
  <si>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</si>
  <si>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</si>
  <si>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</si>
  <si>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</si>
  <si>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</si>
  <si>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</si>
  <si>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</si>
  <si>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</si>
  <si>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</si>
  <si>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</si>
  <si>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</si>
  <si>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</si>
  <si>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</si>
  <si>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</si>
  <si>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</si>
  <si>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</si>
  <si>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</si>
  <si>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</si>
  <si>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</si>
  <si>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</si>
  <si>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</si>
  <si>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</si>
  <si>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</si>
  <si>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</si>
  <si>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</si>
  <si>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</si>
  <si>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</si>
  <si>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</si>
  <si>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</si>
  <si>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</si>
  <si>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</si>
  <si>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</si>
  <si>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</si>
  <si>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</si>
  <si>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</si>
  <si>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</si>
  <si>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</si>
  <si>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</si>
  <si>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</si>
  <si>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</si>
  <si>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</si>
  <si>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</si>
  <si>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</si>
  <si>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</si>
  <si>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</si>
  <si>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</si>
  <si>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</si>
  <si>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</si>
  <si>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</si>
  <si>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</si>
  <si>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</si>
  <si>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</si>
  <si>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</si>
  <si>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</si>
  <si>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</si>
  <si>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</si>
  <si>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</si>
  <si>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</si>
  <si>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</si>
  <si>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</si>
  <si>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</si>
  <si>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</si>
  <si>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</si>
  <si>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</si>
  <si>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</si>
  <si>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</si>
  <si>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</si>
  <si>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</si>
  <si>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</si>
  <si>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</si>
  <si>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</si>
  <si>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</si>
  <si>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</si>
  <si>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</si>
  <si>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</si>
  <si>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</si>
  <si>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</si>
  <si>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</si>
  <si>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</si>
  <si>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</si>
  <si>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</si>
  <si>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</si>
  <si>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</si>
  <si>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</si>
  <si>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</si>
  <si>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</si>
  <si>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</si>
  <si>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</si>
  <si>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</si>
  <si>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</si>
  <si>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</si>
  <si>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</si>
  <si>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</si>
  <si>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</si>
  <si>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</si>
  <si>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</si>
  <si>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</si>
  <si>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</si>
  <si>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</si>
  <si>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</si>
  <si>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</si>
  <si>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</si>
  <si>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</si>
  <si>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</si>
  <si>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</si>
  <si>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</si>
  <si>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</si>
  <si>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</si>
  <si>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</si>
  <si>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</si>
  <si>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</si>
  <si>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</si>
  <si>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</si>
  <si>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</si>
  <si>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</si>
  <si>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</si>
  <si>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</si>
  <si>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</si>
  <si>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</si>
  <si>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</si>
  <si>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</si>
  <si>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</si>
  <si>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</si>
  <si>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</si>
  <si>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</si>
  <si>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</si>
  <si>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</si>
  <si>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</si>
  <si>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</si>
  <si>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</si>
  <si>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</si>
  <si>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</si>
  <si>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</si>
  <si>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</si>
  <si>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</si>
  <si>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</si>
  <si>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</si>
  <si>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</si>
  <si>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</si>
  <si>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</si>
  <si>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</si>
  <si>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</si>
  <si>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</si>
  <si>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</si>
  <si>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</si>
  <si>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</si>
  <si>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</si>
  <si>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</si>
  <si>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</si>
  <si>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</si>
  <si>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</si>
  <si>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</si>
  <si>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</si>
  <si>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</si>
  <si>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</si>
  <si>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</si>
  <si>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</si>
  <si>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</si>
  <si>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</si>
  <si>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</si>
  <si>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</si>
  <si>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</si>
  <si>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</si>
  <si>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</si>
  <si>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</si>
  <si>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</si>
  <si>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</si>
  <si>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</si>
  <si>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</si>
  <si>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</si>
  <si>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</si>
  <si>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</si>
  <si>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</si>
  <si>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</si>
  <si>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</si>
  <si>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</si>
  <si>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</si>
  <si>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</si>
  <si>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</si>
  <si>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</si>
  <si>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</si>
  <si>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</si>
  <si>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</si>
  <si>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</si>
  <si>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</si>
  <si>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</si>
  <si>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</si>
  <si>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</si>
  <si>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</si>
  <si>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</si>
  <si>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</si>
  <si>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</si>
  <si>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</si>
  <si>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</si>
  <si>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</si>
  <si>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</si>
  <si>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</si>
  <si>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</si>
  <si>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</si>
  <si>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</si>
  <si>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</si>
  <si>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</si>
  <si>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</si>
  <si>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</si>
  <si>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</si>
  <si>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</si>
  <si>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</si>
  <si>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</si>
  <si>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</si>
  <si>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</si>
  <si>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</si>
  <si>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</si>
  <si>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</si>
  <si>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</si>
  <si>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</si>
  <si>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</si>
  <si>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</si>
  <si>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</si>
  <si>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</si>
  <si>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</si>
  <si>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</si>
  <si>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</si>
  <si>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</si>
  <si>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</si>
  <si>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</si>
  <si>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</si>
  <si>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</si>
  <si>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</si>
  <si>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</si>
  <si>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</si>
  <si>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</si>
  <si>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</si>
  <si>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</si>
  <si>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</si>
  <si>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</si>
  <si>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</si>
  <si>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</si>
  <si>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</si>
  <si>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</si>
  <si>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</si>
  <si>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</si>
  <si>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</si>
  <si>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</si>
  <si>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</si>
  <si>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</si>
  <si>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</si>
  <si>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</si>
  <si>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</si>
  <si>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</si>
  <si>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</si>
  <si>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</si>
  <si>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</si>
  <si>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</si>
  <si>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</si>
  <si>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</si>
  <si>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</si>
  <si>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</si>
  <si>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</si>
  <si>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</si>
  <si>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</si>
  <si>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</si>
  <si>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</si>
  <si>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</si>
  <si>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</si>
  <si>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</si>
  <si>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</si>
  <si>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</si>
  <si>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</si>
  <si>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</si>
  <si>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</si>
  <si>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</si>
  <si>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</si>
  <si>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</si>
  <si>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</si>
  <si>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</si>
  <si>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</si>
  <si>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</si>
  <si>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</si>
  <si>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</si>
  <si>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</si>
  <si>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</si>
  <si>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</si>
  <si>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</si>
  <si>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</si>
  <si>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</si>
  <si>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</si>
  <si>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</si>
  <si>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</si>
  <si>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</si>
  <si>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</si>
  <si>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</si>
  <si>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</si>
  <si>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</si>
  <si>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</si>
  <si>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</si>
  <si>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</si>
  <si>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</si>
  <si>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</si>
  <si>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</si>
  <si>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</si>
  <si>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</si>
  <si>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</si>
  <si>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</si>
  <si>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</si>
  <si>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</si>
  <si>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</si>
  <si>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</si>
  <si>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</si>
  <si>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</si>
  <si>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</si>
  <si>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</si>
  <si>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</si>
  <si>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</si>
  <si>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</si>
  <si>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</si>
  <si>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</si>
  <si>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</si>
  <si>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</si>
  <si>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</si>
  <si>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</si>
  <si>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</si>
  <si>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</si>
  <si>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</si>
  <si>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</si>
  <si>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</si>
  <si>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</si>
  <si>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</si>
  <si>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</si>
  <si>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</si>
  <si>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</si>
  <si>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</si>
  <si>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</si>
  <si>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</si>
  <si>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</si>
  <si>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</si>
  <si>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</si>
  <si>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</si>
  <si>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</si>
  <si>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</si>
  <si>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</si>
  <si>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</si>
  <si>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</si>
  <si>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</si>
  <si>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</si>
  <si>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</si>
  <si>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</si>
  <si>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</si>
  <si>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</si>
  <si>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</si>
  <si>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</si>
  <si>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</si>
  <si>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</si>
  <si>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</si>
  <si>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</si>
  <si>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</si>
  <si>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</si>
  <si>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</si>
  <si>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</si>
  <si>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</si>
  <si>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</si>
  <si>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</si>
  <si>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</si>
  <si>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</si>
  <si>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</si>
  <si>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</si>
  <si>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</si>
  <si>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</si>
  <si>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</si>
  <si>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</si>
  <si>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</si>
  <si>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</si>
  <si>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</si>
  <si>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</si>
  <si>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</si>
  <si>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</si>
  <si>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</si>
  <si>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</si>
  <si>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</si>
  <si>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</si>
  <si>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</si>
  <si>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</si>
  <si>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</si>
  <si>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</si>
  <si>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</si>
  <si>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</si>
  <si>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</si>
  <si>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</si>
  <si>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</si>
  <si>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</si>
  <si>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</si>
  <si>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</si>
  <si>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</si>
  <si>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</si>
  <si>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</si>
  <si>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</si>
  <si>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</si>
  <si>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</si>
  <si>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</si>
  <si>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</si>
  <si>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</si>
  <si>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</si>
  <si>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</si>
  <si>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</si>
  <si>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</si>
  <si>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</si>
  <si>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</si>
  <si>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</si>
  <si>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</si>
  <si>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</si>
  <si>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</si>
  <si>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</si>
  <si>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</si>
  <si>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</si>
  <si>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</si>
  <si>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</si>
  <si>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</si>
  <si>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</si>
  <si>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</si>
  <si>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</si>
  <si>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</si>
  <si>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</si>
  <si>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</si>
  <si>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</si>
  <si>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</si>
  <si>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</si>
  <si>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</si>
  <si>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</si>
  <si>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</si>
  <si>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</si>
  <si>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</si>
  <si>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</si>
  <si>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</si>
  <si>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</si>
  <si>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</si>
  <si>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</si>
  <si>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</si>
  <si>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</si>
  <si>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</si>
  <si>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</si>
  <si>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</si>
  <si>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</si>
  <si>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</si>
  <si>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</si>
  <si>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</si>
  <si>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</si>
  <si>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</si>
  <si>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</si>
  <si>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</si>
  <si>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</si>
  <si>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</si>
  <si>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</si>
  <si>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</si>
  <si>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</si>
  <si>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</si>
  <si>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</si>
  <si>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</si>
  <si>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</si>
  <si>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</si>
  <si>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</si>
  <si>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</si>
  <si>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</si>
  <si>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</si>
  <si>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</si>
  <si>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</si>
  <si>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</si>
  <si>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</si>
  <si>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</si>
  <si>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</si>
  <si>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</si>
  <si>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</si>
  <si>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</si>
  <si>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</si>
  <si>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</si>
  <si>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</si>
  <si>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</si>
  <si>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</si>
  <si>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</si>
  <si>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</si>
  <si>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</si>
  <si>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</si>
  <si>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</si>
  <si>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</si>
  <si>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</si>
  <si>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</si>
  <si>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</si>
  <si>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</si>
  <si>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</si>
  <si>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</si>
  <si>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</si>
  <si>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</si>
  <si>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</si>
  <si>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</si>
  <si>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</si>
  <si>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</si>
  <si>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</si>
  <si>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</si>
  <si>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</si>
  <si>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</si>
  <si>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</si>
  <si>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</si>
  <si>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</si>
  <si>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</si>
  <si>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</si>
  <si>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</si>
  <si>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</si>
  <si>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</si>
  <si>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</si>
  <si>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</si>
  <si>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</si>
  <si>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</si>
  <si>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</si>
  <si>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</si>
  <si>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</si>
  <si>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</si>
  <si>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</si>
  <si>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</si>
  <si>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</si>
  <si>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</si>
  <si>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</si>
  <si>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</si>
  <si>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</si>
  <si>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</si>
  <si>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</si>
  <si>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</si>
  <si>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</si>
  <si>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</si>
  <si>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</si>
  <si>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</si>
  <si>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</si>
  <si>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</si>
  <si>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</si>
  <si>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</si>
  <si>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</si>
  <si>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</si>
  <si>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</si>
  <si>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</si>
  <si>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</si>
  <si>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</si>
  <si>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</si>
  <si>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</si>
  <si>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</si>
  <si>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</si>
  <si>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</si>
  <si>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</si>
  <si>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</si>
  <si>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</si>
  <si>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</si>
  <si>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</si>
  <si>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</si>
  <si>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</si>
  <si>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</si>
  <si>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</si>
  <si>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</si>
  <si>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</si>
  <si>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</si>
  <si>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</si>
  <si>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</si>
  <si>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</si>
  <si>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</si>
  <si>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</si>
  <si>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</si>
  <si>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</si>
  <si>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</si>
  <si>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</si>
  <si>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</si>
  <si>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</si>
  <si>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</si>
  <si>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</si>
  <si>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</si>
  <si>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</si>
  <si>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</si>
  <si>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</si>
  <si>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</si>
  <si>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</si>
  <si>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</si>
  <si>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</si>
  <si>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</si>
  <si>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</si>
  <si>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</si>
  <si>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</si>
  <si>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</si>
  <si>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</si>
  <si>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</si>
  <si>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</si>
  <si>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</si>
  <si>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</si>
  <si>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</si>
  <si>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</si>
  <si>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</si>
  <si>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</si>
  <si>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</si>
  <si>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</si>
  <si>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</si>
  <si>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</si>
  <si>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</si>
  <si>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</si>
  <si>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</si>
  <si>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</si>
  <si>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</si>
  <si>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</si>
  <si>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</si>
  <si>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</si>
  <si>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</si>
  <si>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</si>
  <si>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</si>
  <si>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</si>
  <si>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</si>
  <si>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</si>
  <si>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</si>
  <si>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</si>
  <si>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</si>
  <si>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</si>
  <si>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</si>
  <si>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</si>
  <si>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</si>
  <si>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</si>
  <si>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</si>
  <si>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</si>
  <si>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</si>
  <si>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</si>
  <si>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</si>
  <si>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</si>
  <si>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</si>
  <si>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</si>
  <si>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</si>
  <si>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</si>
  <si>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</si>
  <si>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</si>
  <si>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</si>
  <si>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</si>
  <si>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</si>
  <si>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</si>
  <si>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</si>
  <si>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</si>
  <si>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</si>
  <si>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</si>
  <si>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</si>
  <si>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</si>
  <si>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</si>
  <si>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</si>
  <si>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</si>
  <si>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</si>
  <si>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</si>
  <si>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</si>
  <si>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</si>
  <si>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</si>
  <si>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</si>
  <si>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</si>
  <si>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</si>
  <si>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</si>
  <si>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</si>
  <si>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</si>
  <si>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</si>
  <si>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</si>
  <si>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</si>
  <si>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</si>
  <si>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</si>
  <si>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</si>
  <si>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</si>
  <si>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</si>
  <si>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</si>
  <si>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</si>
  <si>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</si>
  <si>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</si>
  <si>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</si>
  <si>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</si>
  <si>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</si>
  <si>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</si>
  <si>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</si>
  <si>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</si>
  <si>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</si>
  <si>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</si>
  <si>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</si>
  <si>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</si>
  <si>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</si>
  <si>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</si>
  <si>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</si>
  <si>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</si>
  <si>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</si>
  <si>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</si>
  <si>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</si>
  <si>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</si>
  <si>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</si>
  <si>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</si>
  <si>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</si>
  <si>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</si>
  <si>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</si>
  <si>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</si>
  <si>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</si>
  <si>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</si>
  <si>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</si>
  <si>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</si>
  <si>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</si>
  <si>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</si>
  <si>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</si>
  <si>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</si>
  <si>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</si>
  <si>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</si>
  <si>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</si>
  <si>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</si>
  <si>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</si>
  <si>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</si>
  <si>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</si>
  <si>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</si>
  <si>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</si>
  <si>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</si>
  <si>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</si>
  <si>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</si>
  <si>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</si>
  <si>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</si>
  <si>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</si>
  <si>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</si>
  <si>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</si>
  <si>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</si>
  <si>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</si>
  <si>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</si>
  <si>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</si>
  <si>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</si>
  <si>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</si>
  <si>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</si>
  <si>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</si>
  <si>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</si>
  <si>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</si>
  <si>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</si>
  <si>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</si>
  <si>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</si>
  <si>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</si>
  <si>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</si>
  <si>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</si>
  <si>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</si>
  <si>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</si>
  <si>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</si>
  <si>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</si>
  <si>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</si>
  <si>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</si>
  <si>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</si>
  <si>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</si>
  <si>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</si>
  <si>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</si>
  <si>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</si>
  <si>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</si>
  <si>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</si>
  <si>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</si>
  <si>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</si>
  <si>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</si>
  <si>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</si>
  <si>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</si>
  <si>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</si>
  <si>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</si>
  <si>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</si>
  <si>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</si>
  <si>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</si>
  <si>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</si>
  <si>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</si>
  <si>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</si>
  <si>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</si>
  <si>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</si>
  <si>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</si>
  <si>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</si>
  <si>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</si>
  <si>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</si>
  <si>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</si>
  <si>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</si>
  <si>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</si>
  <si>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</si>
  <si>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</si>
  <si>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</si>
  <si>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</si>
  <si>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</si>
  <si>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</si>
  <si>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</si>
  <si>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</si>
  <si>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</si>
  <si>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</si>
  <si>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</si>
  <si>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</si>
  <si>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</si>
  <si>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</si>
  <si>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</si>
  <si>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</si>
  <si>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</si>
  <si>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</si>
  <si>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</si>
  <si>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</si>
  <si>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</si>
  <si>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</si>
  <si>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</si>
  <si>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</si>
  <si>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</si>
  <si>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</si>
  <si>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</si>
  <si>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</si>
  <si>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</si>
  <si>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</si>
  <si>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</si>
  <si>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</si>
  <si>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</si>
  <si>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</si>
  <si>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</si>
  <si>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</si>
  <si>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</si>
  <si>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</si>
  <si>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</si>
  <si>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</si>
  <si>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</si>
  <si>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</si>
  <si>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</si>
  <si>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</si>
  <si>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</si>
  <si>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</si>
  <si>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</si>
  <si>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</si>
  <si>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</si>
  <si>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</si>
  <si>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</si>
  <si>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</si>
  <si>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</si>
  <si>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</si>
  <si>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</si>
  <si>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</si>
  <si>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</si>
  <si>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</si>
  <si>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</si>
  <si>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</si>
  <si>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</si>
  <si>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</si>
  <si>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</si>
  <si>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</si>
  <si>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</si>
  <si>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</si>
  <si>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</si>
  <si>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</si>
  <si>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</si>
  <si>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</si>
  <si>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</si>
  <si>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</si>
  <si>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</si>
  <si>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</si>
  <si>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</si>
  <si>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</si>
  <si>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</si>
  <si>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</si>
  <si>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</si>
  <si>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</si>
  <si>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</si>
  <si>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</si>
  <si>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</si>
  <si>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</si>
  <si>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</si>
  <si>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</si>
  <si>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</si>
  <si>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</si>
  <si>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</si>
  <si>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</si>
  <si>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</si>
  <si>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</si>
  <si>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</si>
  <si>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</si>
  <si>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</si>
  <si>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</si>
  <si>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</si>
  <si>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</si>
  <si>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</si>
  <si>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</si>
  <si>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</si>
  <si>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</si>
  <si>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</si>
  <si>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</si>
  <si>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</si>
  <si>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</si>
  <si>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</si>
  <si>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</si>
  <si>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</si>
  <si>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</si>
  <si>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</si>
  <si>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</si>
  <si>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</si>
  <si>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</si>
  <si>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</si>
  <si>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</si>
  <si>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</si>
  <si>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</si>
  <si>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</si>
  <si>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</si>
  <si>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</si>
  <si>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</si>
  <si>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</si>
  <si>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</si>
  <si>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</si>
  <si>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</si>
  <si>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</si>
  <si>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</si>
  <si>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</si>
  <si>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</si>
  <si>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</si>
  <si>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</si>
  <si>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</si>
  <si>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</si>
  <si>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</si>
  <si>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</si>
  <si>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</si>
  <si>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</si>
  <si>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</si>
  <si>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</si>
  <si>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</si>
  <si>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</si>
  <si>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</si>
  <si>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</si>
  <si>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</si>
  <si>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</si>
  <si>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</si>
  <si>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</si>
  <si>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</si>
  <si>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</si>
  <si>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</si>
  <si>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</si>
  <si>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</si>
  <si>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</si>
  <si>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</si>
  <si>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</si>
  <si>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</si>
  <si>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</si>
  <si>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</si>
  <si>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</si>
  <si>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</si>
  <si>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</si>
  <si>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</si>
  <si>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</si>
  <si>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</si>
  <si>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</si>
  <si>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</si>
  <si>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</si>
  <si>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</si>
  <si>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</si>
  <si>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</si>
  <si>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</si>
  <si>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</si>
  <si>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</si>
  <si>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</si>
  <si>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</si>
  <si>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</si>
  <si>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</si>
  <si>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</si>
  <si>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</si>
  <si>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</si>
  <si>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</si>
  <si>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</si>
  <si>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</si>
  <si>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</si>
  <si>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</si>
  <si>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</si>
  <si>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</si>
  <si>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</si>
  <si>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</si>
  <si>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</si>
  <si>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</si>
  <si>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</si>
  <si>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</si>
  <si>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</si>
  <si>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</si>
  <si>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</si>
  <si>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</si>
  <si>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</si>
  <si>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</si>
  <si>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</si>
  <si>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</si>
  <si>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</si>
  <si>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</si>
  <si>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</si>
  <si>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</si>
  <si>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</si>
  <si>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</si>
  <si>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</si>
  <si>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</si>
  <si>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</si>
  <si>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</si>
  <si>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</si>
  <si>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</si>
  <si>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</si>
  <si>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</si>
  <si>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</si>
  <si>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</si>
  <si>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</si>
  <si>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</si>
  <si>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</si>
  <si>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</si>
  <si>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</si>
  <si>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</si>
  <si>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</si>
  <si>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</si>
  <si>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</si>
  <si>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</si>
  <si>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</si>
  <si>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</si>
  <si>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</si>
  <si>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</si>
  <si>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</si>
  <si>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</si>
  <si>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</si>
  <si>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</si>
  <si>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</si>
  <si>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</si>
  <si>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</si>
  <si>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</si>
  <si>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</si>
  <si>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</si>
  <si>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</si>
  <si>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</si>
  <si>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</si>
  <si>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</si>
  <si>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</si>
  <si>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</si>
  <si>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</si>
  <si>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</si>
  <si>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</si>
  <si>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</si>
  <si>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</si>
  <si>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</si>
  <si>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</si>
  <si>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</si>
  <si>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</si>
  <si>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</si>
  <si>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</si>
  <si>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</si>
  <si>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</si>
  <si>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</si>
  <si>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</si>
  <si>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</si>
  <si>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</si>
  <si>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</si>
  <si>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</si>
  <si>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</si>
  <si>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</si>
  <si>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</si>
  <si>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</si>
  <si>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</si>
  <si>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</si>
  <si>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</si>
  <si>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</si>
  <si>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</si>
  <si>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</si>
  <si>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</si>
  <si>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</si>
  <si>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</si>
  <si>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</si>
  <si>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</si>
  <si>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</si>
  <si>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</si>
  <si>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</si>
  <si>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</si>
  <si>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</si>
  <si>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</si>
  <si>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</si>
  <si>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</si>
  <si>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</si>
  <si>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</si>
  <si>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</si>
  <si>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</si>
  <si>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</si>
  <si>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</si>
  <si>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</si>
  <si>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</si>
  <si>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</si>
  <si>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</si>
  <si>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</si>
  <si>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</si>
  <si>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</si>
  <si>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</si>
  <si>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</si>
  <si>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</si>
  <si>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</si>
  <si>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</si>
  <si>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</si>
  <si>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</si>
  <si>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</si>
  <si>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</si>
  <si>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</si>
  <si>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</si>
  <si>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</si>
  <si>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</si>
  <si>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</si>
  <si>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</si>
  <si>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</si>
  <si>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</si>
  <si>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</si>
  <si>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</si>
  <si>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</si>
  <si>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</si>
  <si>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</si>
  <si>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</si>
  <si>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</si>
  <si>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</si>
  <si>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</si>
  <si>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</si>
  <si>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</si>
  <si>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</si>
  <si>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</si>
  <si>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</si>
  <si>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</si>
  <si>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</si>
  <si>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</si>
  <si>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</si>
  <si>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</si>
  <si>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</si>
  <si>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</si>
  <si>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</si>
  <si>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</si>
  <si>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</si>
  <si>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</si>
  <si>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</si>
  <si>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</si>
  <si>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</si>
  <si>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</si>
  <si>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</si>
  <si>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</si>
  <si>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</si>
  <si>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</si>
  <si>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</si>
  <si>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</si>
  <si>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</si>
  <si>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</si>
  <si>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</si>
  <si>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</si>
  <si>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</si>
  <si>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</si>
  <si>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</si>
  <si>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</si>
  <si>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</si>
  <si>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</si>
  <si>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</si>
  <si>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</si>
  <si>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</si>
  <si>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</si>
  <si>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</si>
  <si>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</si>
  <si>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</si>
  <si>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</si>
  <si>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</si>
  <si>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</si>
  <si>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</si>
  <si>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</si>
  <si>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</si>
  <si>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</si>
  <si>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</si>
  <si>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</si>
  <si>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</si>
  <si>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</si>
  <si>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</si>
  <si>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</si>
  <si>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</si>
  <si>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</si>
  <si>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</si>
  <si>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</si>
  <si>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</si>
  <si>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</si>
  <si>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</si>
  <si>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</si>
  <si>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</si>
  <si>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</si>
  <si>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</si>
  <si>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</si>
  <si>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</si>
  <si>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</si>
  <si>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</si>
  <si>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</si>
  <si>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</si>
  <si>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</si>
  <si>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</si>
  <si>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</si>
  <si>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</si>
  <si>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</si>
  <si>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</si>
  <si>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</si>
  <si>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</si>
  <si>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</si>
  <si>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</si>
  <si>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</si>
  <si>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</si>
  <si>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</si>
  <si>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</si>
  <si>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</si>
  <si>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</si>
  <si>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</si>
  <si>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</si>
  <si>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</si>
  <si>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</si>
  <si>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</si>
  <si>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</si>
  <si>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</si>
  <si>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</si>
  <si>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</si>
  <si>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</si>
  <si>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</si>
  <si>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</si>
  <si>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</si>
  <si>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</si>
  <si>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</si>
  <si>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</si>
  <si>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</si>
  <si>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</si>
  <si>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</si>
  <si>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</si>
  <si>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</si>
  <si>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</si>
  <si>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</si>
  <si>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</si>
  <si>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</si>
  <si>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</si>
  <si>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</si>
  <si>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</si>
  <si>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</si>
  <si>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</si>
  <si>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</si>
  <si>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</si>
  <si>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</si>
  <si>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</si>
  <si>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</si>
  <si>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</si>
  <si>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</si>
  <si>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</si>
  <si>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</si>
  <si>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</si>
  <si>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</si>
  <si>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</si>
  <si>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</si>
  <si>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</si>
  <si>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</si>
  <si>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</si>
  <si>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</si>
  <si>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</si>
  <si>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</si>
  <si>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</si>
  <si>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</si>
  <si>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</si>
  <si>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</si>
  <si>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</si>
  <si>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</si>
  <si>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</si>
  <si>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</si>
  <si>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</si>
  <si>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</si>
  <si>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</si>
  <si>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</si>
  <si>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</si>
  <si>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</si>
  <si>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</si>
  <si>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</si>
  <si>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</si>
  <si>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</si>
  <si>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</si>
  <si>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</si>
  <si>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</si>
  <si>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</si>
  <si>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</si>
  <si>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</si>
  <si>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</si>
  <si>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</si>
  <si>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</si>
  <si>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</si>
  <si>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</si>
  <si>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</si>
  <si>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</si>
  <si>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</si>
  <si>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</si>
  <si>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</si>
  <si>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</si>
  <si>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</si>
  <si>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</si>
  <si>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</si>
  <si>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</si>
  <si>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</si>
  <si>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</si>
  <si>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</si>
  <si>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</si>
  <si>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</si>
  <si>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</si>
  <si>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</si>
  <si>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</si>
  <si>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</si>
  <si>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</si>
  <si>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</si>
  <si>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</si>
  <si>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</si>
  <si>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</si>
  <si>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</si>
  <si>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</si>
  <si>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</si>
  <si>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</si>
  <si>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</si>
  <si>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</si>
  <si>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</si>
  <si>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</si>
  <si>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</si>
  <si>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</si>
  <si>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</si>
  <si>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</si>
  <si>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</si>
  <si>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</si>
  <si>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</si>
  <si>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</si>
  <si>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</si>
  <si>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</si>
  <si>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</si>
  <si>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</si>
  <si>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</si>
  <si>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</si>
  <si>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</si>
  <si>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</si>
  <si>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</si>
  <si>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</si>
  <si>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</si>
  <si>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</si>
  <si>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</si>
  <si>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</si>
  <si>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</si>
  <si>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</si>
  <si>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</si>
  <si>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</si>
  <si>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</si>
  <si>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</si>
  <si>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</si>
  <si>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</si>
  <si>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</si>
  <si>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</si>
  <si>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</si>
  <si>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</si>
  <si>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</si>
  <si>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</si>
  <si>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</si>
  <si>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</si>
  <si>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</si>
  <si>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</si>
  <si>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</si>
  <si>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</si>
  <si>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</si>
  <si>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</si>
  <si>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</si>
  <si>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</si>
  <si>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</si>
  <si>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</si>
  <si>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</si>
  <si>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</si>
  <si>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</si>
  <si>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</si>
  <si>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</si>
  <si>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</si>
  <si>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</si>
  <si>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</si>
  <si>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</si>
  <si>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</si>
  <si>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</si>
  <si>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</si>
  <si>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</si>
  <si>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</si>
  <si>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</si>
  <si>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</si>
  <si>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</si>
  <si>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</si>
  <si>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</si>
  <si>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</si>
  <si>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</si>
  <si>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</si>
  <si>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</si>
  <si>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</si>
  <si>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</si>
  <si>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</si>
  <si>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</si>
  <si>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</si>
  <si>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</si>
  <si>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</si>
  <si>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</si>
  <si>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</si>
  <si>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</si>
  <si>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</si>
  <si>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</si>
  <si>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</si>
  <si>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</si>
  <si>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</si>
  <si>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</si>
  <si>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</si>
  <si>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</si>
  <si>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</si>
  <si>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</si>
  <si>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</si>
  <si>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</si>
  <si>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</si>
  <si>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</si>
  <si>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</si>
  <si>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</si>
  <si>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</si>
  <si>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</si>
  <si>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</si>
  <si>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</si>
  <si>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</si>
  <si>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</si>
  <si>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</si>
  <si>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</si>
  <si>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</si>
  <si>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</si>
  <si>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</si>
  <si>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</si>
  <si>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</si>
  <si>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</si>
  <si>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</si>
  <si>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</si>
  <si>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</si>
  <si>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</si>
  <si>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</si>
  <si>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</si>
  <si>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</si>
  <si>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</si>
  <si>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</si>
  <si>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</si>
  <si>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</si>
  <si>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</si>
  <si>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</si>
  <si>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</si>
  <si>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</si>
  <si>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</si>
  <si>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</si>
  <si>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</si>
  <si>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</si>
  <si>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</si>
  <si>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</si>
  <si>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</si>
  <si>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</si>
  <si>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</si>
  <si>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</si>
  <si>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</si>
  <si>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</si>
  <si>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</si>
  <si>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</si>
  <si>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</si>
  <si>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</si>
  <si>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</si>
  <si>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</si>
  <si>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</si>
  <si>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</si>
  <si>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</si>
  <si>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</si>
  <si>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</si>
  <si>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</si>
  <si>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</si>
  <si>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</si>
  <si>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</si>
  <si>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</si>
  <si>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</si>
  <si>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</si>
  <si>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</si>
  <si>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</si>
  <si>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</si>
  <si>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</si>
  <si>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</si>
  <si>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</si>
  <si>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</si>
  <si>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</si>
  <si>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</si>
  <si>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</si>
  <si>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</si>
  <si>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</si>
  <si>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</si>
  <si>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</si>
  <si>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</si>
  <si>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</si>
  <si>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</si>
  <si>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</si>
  <si>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</si>
  <si>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</si>
  <si>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</si>
  <si>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</si>
  <si>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</si>
  <si>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</si>
  <si>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</si>
  <si>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</si>
  <si>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</si>
  <si>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</si>
  <si>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</si>
  <si>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</si>
  <si>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</si>
  <si>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</si>
  <si>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</si>
  <si>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</si>
  <si>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</si>
  <si>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</si>
  <si>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</si>
  <si>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</si>
  <si>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</si>
  <si>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</si>
  <si>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</si>
  <si>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</si>
  <si>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</si>
  <si>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</si>
  <si>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</si>
  <si>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</si>
  <si>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</si>
  <si>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</si>
  <si>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</si>
  <si>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</si>
  <si>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</si>
  <si>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</si>
  <si>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</si>
  <si>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</si>
  <si>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</si>
  <si>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</si>
  <si>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</si>
  <si>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</si>
  <si>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</si>
  <si>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</si>
  <si>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</si>
  <si>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</si>
  <si>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</si>
  <si>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</si>
  <si>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</si>
  <si>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</si>
  <si>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</si>
  <si>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</si>
  <si>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</si>
  <si>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</si>
  <si>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</si>
  <si>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</si>
  <si>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</si>
  <si>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</si>
  <si>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</si>
  <si>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</si>
  <si>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</si>
  <si>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</si>
  <si>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</si>
  <si>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</si>
  <si>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</si>
  <si>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</si>
  <si>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</si>
  <si>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</si>
  <si>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</si>
  <si>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</si>
  <si>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</si>
  <si>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</si>
  <si>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</si>
  <si>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</si>
  <si>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</si>
  <si>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</si>
  <si>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</si>
  <si>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</si>
  <si>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</si>
  <si>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</si>
  <si>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</si>
  <si>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</si>
  <si>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</si>
  <si>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</si>
  <si>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</si>
  <si>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</si>
  <si>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</si>
  <si>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</si>
  <si>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</si>
  <si>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</si>
  <si>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</si>
  <si>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</si>
  <si>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</si>
  <si>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</si>
  <si>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</si>
  <si>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</si>
  <si>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</si>
  <si>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</si>
  <si>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</si>
  <si>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</si>
  <si>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</si>
  <si>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</si>
  <si>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</si>
  <si>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</si>
  <si>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</si>
  <si>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</si>
  <si>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</si>
  <si>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</si>
  <si>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</si>
  <si>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</si>
  <si>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</si>
  <si>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</si>
  <si>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</si>
  <si>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</si>
  <si>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</si>
  <si>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</si>
  <si>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</si>
  <si>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</si>
  <si>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</si>
  <si>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</si>
  <si>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</si>
  <si>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</si>
  <si>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</si>
  <si>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</si>
  <si>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</si>
  <si>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</si>
  <si>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</si>
  <si>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</si>
  <si>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</si>
  <si>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</si>
  <si>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</si>
  <si>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</si>
  <si>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</si>
  <si>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</si>
  <si>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</si>
  <si>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</si>
  <si>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</si>
  <si>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</si>
  <si>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</si>
  <si>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</si>
  <si>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</si>
  <si>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</si>
  <si>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</si>
  <si>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</si>
  <si>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</si>
  <si>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</si>
  <si>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</si>
  <si>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</si>
  <si>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</si>
  <si>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</si>
  <si>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</si>
  <si>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</si>
  <si>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</si>
  <si>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</si>
  <si>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</si>
  <si>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</si>
  <si>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</si>
  <si>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</si>
  <si>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</si>
  <si>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</si>
  <si>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</si>
  <si>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</si>
  <si>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</si>
  <si>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</si>
  <si>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</si>
  <si>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</si>
  <si>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</si>
  <si>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</si>
  <si>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</si>
  <si>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</si>
  <si>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</si>
  <si>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</si>
  <si>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</si>
  <si>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</si>
  <si>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</si>
  <si>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</si>
  <si>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</si>
  <si>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</si>
  <si>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</si>
  <si>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</si>
  <si>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</si>
  <si>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</si>
  <si>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</si>
  <si>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</si>
  <si>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</si>
  <si>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</si>
  <si>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</si>
  <si>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</si>
  <si>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</si>
  <si>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</si>
  <si>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</si>
  <si>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</si>
  <si>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</si>
  <si>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</si>
  <si>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</si>
  <si>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</si>
  <si>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</si>
  <si>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</si>
  <si>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</si>
  <si>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</si>
  <si>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</si>
  <si>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</si>
  <si>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</si>
  <si>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</si>
  <si>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</si>
  <si>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</si>
  <si>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</si>
  <si>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</si>
  <si>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</si>
  <si>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</si>
  <si>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</si>
  <si>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</si>
  <si>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</si>
  <si>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</si>
  <si>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</si>
  <si>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</si>
  <si>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</si>
  <si>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</si>
  <si>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</si>
  <si>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</si>
  <si>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</si>
  <si>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</si>
  <si>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</si>
  <si>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</si>
  <si>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</si>
  <si>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</si>
  <si>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</si>
  <si>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</si>
  <si>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</si>
  <si>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</si>
  <si>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</si>
  <si>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</si>
  <si>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</si>
  <si>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</si>
  <si>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</si>
  <si>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</si>
  <si>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</si>
  <si>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</si>
  <si>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</si>
  <si>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</si>
  <si>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</si>
  <si>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</si>
  <si>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</si>
  <si>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</si>
  <si>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</si>
  <si>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</si>
  <si>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</si>
  <si>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</si>
  <si>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</si>
  <si>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</si>
  <si>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</si>
  <si>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</si>
  <si>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</si>
  <si>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</si>
  <si>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</si>
  <si>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</si>
  <si>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</si>
  <si>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</si>
  <si>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</si>
  <si>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</si>
  <si>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</si>
  <si>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</si>
  <si>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</si>
  <si>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</si>
  <si>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</si>
  <si>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</si>
  <si>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</si>
  <si>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</si>
  <si>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</si>
  <si>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</si>
  <si>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</si>
  <si>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</si>
  <si>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</si>
  <si>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</si>
  <si>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</si>
  <si>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</si>
  <si>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</si>
  <si>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</si>
  <si>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</si>
  <si>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</si>
  <si>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</si>
  <si>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</si>
  <si>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</si>
  <si>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</si>
  <si>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</si>
  <si>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</si>
  <si>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</si>
  <si>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</si>
  <si>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</si>
  <si>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</si>
  <si>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</si>
  <si>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</si>
  <si>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</si>
  <si>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</si>
  <si>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</si>
  <si>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</si>
  <si>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</si>
  <si>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</si>
  <si>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</si>
  <si>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</si>
  <si>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</si>
  <si>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</si>
  <si>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</si>
  <si>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</si>
  <si>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</si>
  <si>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</si>
  <si>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</si>
  <si>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</si>
  <si>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</si>
  <si>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</si>
  <si>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</si>
  <si>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</si>
  <si>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</si>
  <si>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</si>
  <si>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</si>
  <si>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</si>
  <si>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</si>
  <si>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</si>
  <si>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</si>
  <si>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</si>
  <si>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</si>
  <si>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</si>
  <si>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</si>
  <si>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</si>
  <si>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</si>
  <si>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</si>
  <si>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</si>
  <si>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</si>
  <si>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</si>
  <si>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</si>
  <si>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</si>
  <si>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</si>
  <si>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</si>
  <si>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</si>
  <si>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</si>
  <si>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</si>
  <si>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</si>
  <si>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</si>
  <si>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</si>
  <si>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</si>
  <si>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</si>
  <si>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</si>
  <si>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</si>
  <si>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</si>
  <si>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</si>
  <si>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</si>
  <si>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</si>
  <si>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</si>
  <si>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</si>
  <si>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</si>
  <si>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</si>
  <si>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</si>
  <si>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</si>
  <si>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</si>
  <si>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</si>
  <si>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</si>
  <si>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</si>
  <si>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</si>
  <si>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</si>
  <si>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</si>
  <si>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</si>
  <si>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</si>
  <si>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</si>
  <si>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</si>
  <si>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</si>
  <si>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</si>
  <si>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</si>
  <si>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</si>
  <si>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</si>
  <si>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</si>
  <si>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</si>
  <si>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</si>
  <si>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</si>
  <si>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</si>
  <si>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</si>
  <si>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</si>
  <si>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</si>
  <si>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</si>
  <si>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</si>
  <si>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</si>
  <si>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</si>
  <si>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</si>
  <si>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</si>
  <si>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</si>
  <si>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</si>
  <si>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</si>
  <si>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</si>
  <si>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</si>
  <si>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</si>
  <si>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</si>
  <si>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</si>
  <si>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</si>
  <si>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</si>
  <si>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</si>
  <si>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</si>
  <si>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</si>
  <si>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</si>
  <si>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</si>
  <si>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</si>
  <si>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</si>
  <si>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</si>
  <si>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</si>
  <si>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</si>
  <si>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</si>
  <si>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</si>
  <si>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</si>
  <si>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</si>
  <si>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</si>
  <si>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</si>
  <si>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</si>
  <si>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</si>
  <si>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</si>
  <si>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</si>
  <si>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</si>
  <si>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</si>
  <si>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</si>
  <si>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</si>
  <si>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</si>
  <si>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</si>
  <si>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</si>
  <si>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</si>
  <si>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</si>
  <si>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</si>
  <si>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</si>
  <si>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</si>
  <si>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</si>
  <si>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</si>
  <si>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</si>
  <si>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</si>
  <si>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</si>
  <si>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</si>
  <si>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</si>
  <si>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</si>
  <si>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</si>
  <si>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</si>
  <si>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</si>
  <si>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</si>
  <si>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</si>
  <si>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</si>
  <si>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</si>
  <si>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</si>
  <si>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</si>
  <si>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</si>
  <si>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</si>
  <si>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</si>
  <si>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</si>
  <si>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</si>
  <si>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</si>
  <si>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</si>
  <si>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</si>
  <si>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</si>
  <si>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</si>
  <si>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</si>
  <si>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</si>
  <si>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</si>
  <si>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</si>
  <si>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</si>
  <si>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</si>
  <si>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</si>
  <si>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</si>
  <si>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</si>
  <si>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</si>
  <si>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</si>
  <si>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</si>
  <si>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</si>
  <si>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</si>
  <si>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</si>
  <si>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</si>
  <si>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</si>
  <si>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</si>
  <si>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</si>
  <si>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</si>
  <si>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</si>
  <si>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</si>
  <si>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</si>
  <si>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</si>
  <si>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</si>
  <si>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</si>
  <si>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</si>
  <si>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</si>
  <si>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</si>
  <si>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</si>
  <si>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</si>
  <si>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</si>
  <si>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</si>
  <si>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</si>
  <si>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</si>
  <si>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</si>
  <si>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</si>
  <si>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</si>
  <si>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</si>
  <si>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</si>
  <si>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</si>
  <si>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</si>
  <si>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</si>
  <si>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</si>
  <si>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</si>
  <si>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</si>
  <si>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</si>
  <si>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</si>
  <si>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</si>
  <si>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</si>
  <si>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</si>
  <si>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</si>
  <si>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</si>
  <si>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</si>
  <si>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</si>
  <si>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</si>
  <si>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</si>
  <si>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</si>
  <si>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</si>
  <si>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</si>
  <si>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</si>
  <si>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</si>
  <si>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</si>
  <si>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</si>
  <si>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</si>
  <si>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</si>
  <si>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</si>
  <si>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</si>
  <si>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</si>
  <si>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</si>
  <si>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</si>
  <si>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</si>
  <si>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</si>
  <si>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</si>
  <si>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</si>
  <si>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</si>
  <si>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</si>
  <si>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</si>
  <si>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</si>
  <si>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</si>
  <si>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</si>
  <si>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</si>
  <si>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</si>
  <si>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</si>
  <si>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</si>
  <si>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</si>
  <si>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</si>
  <si>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</si>
  <si>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</si>
  <si>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</si>
  <si>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</si>
  <si>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</si>
  <si>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</si>
  <si>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</si>
  <si>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</si>
  <si>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</si>
  <si>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</si>
  <si>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</si>
  <si>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</si>
  <si>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</si>
  <si>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</si>
  <si>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</si>
  <si>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</si>
  <si>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</si>
  <si>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</si>
  <si>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</si>
  <si>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</si>
  <si>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</si>
  <si>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</si>
  <si>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</si>
  <si>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</si>
  <si>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</si>
  <si>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</si>
  <si>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</si>
  <si>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</si>
  <si>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</si>
  <si>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</si>
  <si>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</si>
  <si>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</si>
  <si>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</si>
  <si>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</si>
  <si>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</si>
  <si>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</si>
  <si>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</si>
  <si>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</si>
  <si>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</si>
  <si>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</si>
  <si>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</si>
  <si>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</si>
  <si>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</si>
  <si>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</si>
  <si>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</si>
  <si>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</si>
  <si>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</si>
  <si>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</si>
  <si>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</si>
  <si>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</si>
  <si>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</si>
  <si>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</si>
  <si>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</si>
  <si>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</si>
  <si>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</si>
  <si>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</si>
  <si>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</si>
  <si>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</si>
  <si>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</si>
  <si>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</si>
  <si>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</si>
  <si>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</si>
  <si>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</si>
  <si>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</si>
  <si>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</si>
  <si>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</si>
  <si>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</si>
  <si>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</si>
  <si>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</si>
  <si>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</si>
  <si>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</si>
  <si>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</si>
  <si>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</si>
  <si>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</si>
  <si>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</si>
  <si>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</si>
  <si>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</si>
  <si>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</si>
  <si>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</si>
  <si>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</si>
  <si>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</si>
  <si>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</si>
  <si>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</si>
  <si>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</si>
  <si>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</si>
  <si>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</si>
  <si>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</si>
  <si>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</si>
  <si>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</si>
  <si>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</si>
  <si>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</si>
  <si>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</si>
  <si>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</si>
  <si>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</si>
  <si>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</si>
  <si>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</si>
  <si>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</si>
  <si>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</si>
  <si>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</si>
  <si>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</si>
  <si>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</si>
  <si>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</si>
  <si>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</si>
  <si>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</si>
  <si>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</si>
  <si>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</si>
  <si>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</si>
  <si>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</si>
  <si>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</si>
  <si>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</si>
  <si>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</si>
  <si>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</si>
  <si>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</si>
  <si>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</si>
  <si>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</si>
  <si>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</si>
  <si>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</si>
  <si>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</si>
  <si>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</si>
  <si>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</si>
  <si>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</si>
  <si>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</si>
  <si>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</si>
  <si>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</si>
  <si>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</si>
  <si>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</si>
  <si>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</si>
  <si>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</si>
  <si>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</si>
  <si>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</si>
  <si>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</si>
  <si>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</si>
  <si>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</si>
  <si>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</si>
  <si>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</si>
  <si>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</si>
  <si>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</si>
  <si>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</si>
  <si>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</si>
  <si>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</si>
  <si>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</si>
  <si>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</si>
  <si>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</si>
  <si>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</si>
  <si>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</si>
  <si>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</si>
  <si>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</si>
  <si>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</si>
  <si>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</si>
  <si>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</si>
  <si>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</si>
  <si>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</si>
  <si>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</si>
  <si>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</si>
  <si>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</si>
  <si>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</si>
  <si>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</si>
  <si>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</si>
  <si>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</si>
  <si>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</si>
  <si>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</si>
  <si>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</si>
  <si>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</si>
  <si>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</si>
  <si>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</si>
  <si>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</si>
  <si>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</si>
  <si>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</si>
  <si>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</si>
  <si>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</si>
  <si>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</si>
  <si>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</si>
  <si>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</si>
  <si>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</si>
  <si>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</si>
  <si>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</si>
  <si>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</si>
  <si>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</si>
  <si>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</si>
  <si>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</si>
  <si>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</si>
  <si>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</si>
  <si>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</si>
  <si>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</si>
  <si>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</si>
  <si>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</si>
  <si>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</si>
  <si>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</si>
  <si>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</si>
  <si>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</si>
  <si>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</si>
  <si>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</si>
  <si>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</si>
  <si>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</si>
  <si>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</si>
  <si>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</si>
  <si>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</si>
  <si>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</si>
  <si>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</si>
  <si>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</si>
  <si>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</si>
  <si>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</si>
  <si>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</si>
  <si>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</si>
  <si>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</si>
  <si>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</si>
  <si>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</si>
  <si>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</si>
  <si>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</si>
  <si>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</si>
  <si>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</si>
  <si>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</si>
  <si>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</si>
  <si>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</si>
  <si>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</si>
  <si>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</si>
  <si>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</si>
  <si>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</si>
  <si>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</si>
  <si>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</si>
  <si>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</si>
  <si>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</si>
  <si>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</si>
  <si>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</si>
  <si>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</si>
  <si>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</si>
  <si>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</si>
  <si>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</si>
  <si>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</si>
  <si>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</si>
  <si>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</si>
  <si>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</si>
  <si>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</si>
  <si>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</si>
  <si>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</si>
  <si>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</si>
  <si>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</si>
  <si>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</si>
  <si>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</si>
  <si>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</si>
  <si>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</si>
  <si>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</si>
  <si>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</si>
  <si>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</si>
  <si>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</si>
  <si>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</si>
  <si>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</si>
  <si>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</si>
  <si>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</si>
  <si>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</si>
  <si>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</si>
  <si>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</si>
  <si>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</si>
  <si>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</si>
  <si>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</si>
  <si>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</si>
  <si>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</si>
  <si>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</si>
  <si>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</si>
  <si>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</si>
  <si>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</si>
  <si>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</si>
  <si>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</si>
  <si>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</si>
  <si>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</si>
  <si>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</si>
  <si>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</si>
  <si>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</si>
  <si>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</si>
  <si>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</si>
  <si>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</si>
  <si>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</si>
  <si>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</si>
  <si>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</si>
  <si>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</si>
  <si>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</si>
  <si>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</si>
  <si>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</si>
  <si>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</si>
  <si>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</si>
  <si>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</si>
  <si>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</si>
  <si>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</si>
  <si>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</si>
  <si>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</si>
  <si>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</si>
  <si>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</si>
  <si>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</si>
  <si>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</si>
  <si>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</si>
  <si>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</si>
  <si>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</si>
  <si>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</si>
  <si>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</si>
  <si>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</si>
  <si>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</si>
  <si>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</si>
  <si>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</si>
  <si>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</si>
  <si>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</si>
  <si>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</si>
  <si>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</si>
  <si>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</si>
  <si>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</si>
  <si>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</si>
  <si>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</si>
  <si>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</si>
  <si>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</si>
  <si>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</si>
  <si>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</si>
  <si>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</si>
  <si>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</si>
  <si>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</si>
  <si>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</si>
  <si>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</si>
  <si>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</si>
  <si>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</si>
  <si>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</si>
  <si>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</si>
  <si>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</si>
  <si>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</si>
  <si>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</si>
  <si>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</si>
  <si>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</si>
  <si>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</si>
  <si>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</si>
  <si>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</si>
  <si>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</si>
  <si>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</si>
  <si>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</si>
  <si>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</si>
  <si>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</si>
  <si>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</si>
  <si>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</si>
  <si>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</si>
  <si>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</si>
  <si>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</si>
  <si>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</si>
  <si>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</si>
  <si>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</si>
  <si>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</si>
  <si>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</si>
  <si>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</si>
  <si>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</si>
  <si>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</si>
  <si>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</si>
  <si>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</si>
  <si>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</si>
  <si>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</si>
  <si>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</si>
  <si>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</si>
  <si>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</si>
  <si>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</si>
  <si>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</si>
  <si>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</si>
  <si>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</si>
  <si>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</si>
  <si>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</si>
  <si>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</si>
  <si>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</si>
  <si>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</si>
  <si>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</si>
  <si>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</si>
  <si>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</si>
  <si>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</si>
  <si>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</si>
  <si>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</si>
  <si>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</si>
  <si>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</si>
  <si>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</si>
  <si>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</si>
  <si>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</si>
  <si>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</si>
  <si>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</si>
  <si>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</si>
  <si>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</si>
  <si>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</si>
  <si>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</si>
  <si>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</si>
  <si>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</si>
  <si>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</si>
  <si>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</si>
  <si>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</si>
  <si>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</si>
  <si>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</si>
  <si>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</si>
  <si>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</si>
  <si>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</si>
  <si>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</si>
  <si>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</si>
  <si>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</si>
  <si>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</si>
  <si>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</si>
  <si>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</si>
  <si>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</si>
  <si>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</si>
  <si>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</si>
  <si>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</si>
  <si>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</si>
  <si>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</si>
  <si>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</si>
  <si>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</si>
  <si>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</si>
  <si>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</si>
  <si>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</si>
  <si>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</si>
  <si>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</si>
  <si>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</si>
  <si>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</si>
  <si>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</si>
  <si>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</si>
  <si>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</si>
  <si>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</si>
  <si>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</si>
  <si>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</si>
  <si>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</si>
  <si>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</si>
  <si>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</si>
  <si>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</si>
  <si>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</si>
  <si>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</si>
  <si>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</si>
  <si>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</si>
  <si>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</si>
  <si>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</si>
  <si>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</si>
  <si>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</si>
  <si>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</si>
  <si>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</si>
  <si>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</si>
  <si>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</si>
  <si>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</si>
  <si>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</si>
  <si>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</si>
  <si>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</si>
  <si>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</si>
  <si>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</si>
  <si>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</si>
  <si>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</si>
  <si>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</si>
  <si>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</si>
  <si>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</si>
  <si>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</si>
  <si>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</si>
  <si>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</si>
  <si>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</si>
  <si>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</si>
  <si>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</si>
  <si>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</si>
  <si>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</si>
  <si>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</si>
  <si>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</si>
  <si>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</si>
  <si>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</si>
  <si>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</si>
  <si>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</si>
  <si>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</si>
  <si>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</si>
  <si>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</si>
  <si>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</si>
  <si>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</si>
  <si>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</si>
  <si>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</si>
  <si>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</si>
  <si>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</si>
  <si>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</si>
  <si>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</si>
  <si>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</si>
  <si>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</si>
  <si>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</si>
  <si>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</si>
  <si>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</si>
  <si>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</si>
  <si>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</si>
  <si>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</si>
  <si>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</si>
  <si>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</si>
  <si>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</si>
  <si>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</si>
  <si>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</si>
  <si>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</si>
  <si>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</si>
  <si>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</si>
  <si>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</si>
  <si>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</si>
  <si>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</si>
  <si>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</si>
  <si>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</si>
  <si>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</si>
  <si>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</si>
  <si>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</si>
  <si>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</si>
  <si>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</si>
  <si>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</si>
  <si>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</si>
  <si>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</si>
  <si>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</si>
  <si>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</si>
  <si>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</si>
  <si>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</si>
  <si>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</si>
  <si>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</si>
  <si>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</si>
  <si>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</si>
  <si>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</si>
  <si>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</si>
  <si>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</si>
  <si>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</si>
  <si>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</si>
  <si>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</si>
  <si>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</si>
  <si>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</si>
  <si>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</si>
  <si>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</si>
  <si>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</si>
  <si>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</si>
  <si>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</si>
  <si>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</si>
  <si>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</si>
  <si>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</si>
  <si>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</si>
  <si>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</si>
  <si>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</si>
  <si>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</si>
  <si>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</si>
  <si>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</si>
  <si>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</si>
  <si>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</si>
  <si>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</si>
  <si>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</si>
  <si>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</si>
  <si>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</si>
  <si>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</si>
  <si>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</si>
  <si>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</si>
  <si>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</si>
  <si>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</si>
  <si>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</si>
  <si>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</si>
  <si>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</si>
  <si>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</si>
  <si>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</si>
  <si>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</si>
  <si>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</si>
  <si>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</si>
  <si>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</si>
  <si>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</si>
  <si>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</si>
  <si>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</si>
  <si>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</si>
  <si>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</si>
  <si>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</si>
  <si>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</si>
  <si>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</si>
  <si>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</si>
  <si>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</si>
  <si>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</si>
  <si>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</si>
  <si>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</si>
  <si>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</si>
  <si>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</si>
  <si>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</si>
  <si>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</si>
  <si>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</si>
  <si>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</si>
  <si>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</si>
  <si>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</si>
  <si>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</si>
  <si>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</si>
  <si>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</si>
  <si>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</si>
  <si>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</si>
  <si>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</si>
  <si>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</si>
  <si>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</si>
  <si>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</si>
  <si>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</si>
  <si>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</si>
  <si>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</si>
  <si>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</si>
  <si>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</si>
  <si>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</si>
  <si>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</si>
  <si>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</si>
  <si>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</si>
  <si>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</si>
  <si>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</si>
  <si>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</si>
  <si>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</si>
  <si>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</si>
  <si>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</si>
  <si>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</si>
  <si>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</si>
  <si>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</si>
  <si>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</si>
  <si>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</si>
  <si>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</si>
  <si>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</si>
  <si>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</si>
  <si>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</si>
  <si>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</si>
  <si>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</si>
  <si>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</si>
  <si>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</si>
  <si>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</si>
  <si>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</si>
  <si>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</si>
  <si>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</si>
  <si>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</si>
  <si>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</si>
  <si>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</si>
  <si>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</si>
  <si>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</si>
  <si>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</si>
  <si>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</si>
  <si>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</si>
  <si>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</si>
  <si>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</si>
  <si>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</si>
  <si>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</si>
  <si>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</si>
  <si>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</si>
  <si>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</si>
  <si>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</si>
  <si>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</si>
  <si>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</si>
  <si>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</si>
  <si>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</si>
  <si>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</si>
  <si>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</si>
  <si>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</si>
  <si>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</si>
  <si>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</si>
  <si>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</si>
  <si>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</si>
  <si>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</si>
  <si>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</si>
  <si>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</si>
  <si>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</si>
  <si>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</si>
  <si>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</si>
  <si>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</si>
  <si>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</si>
  <si>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</si>
  <si>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</si>
  <si>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</si>
  <si>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</si>
  <si>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</si>
  <si>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</si>
  <si>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</si>
  <si>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</si>
  <si>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</si>
  <si>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</si>
  <si>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</si>
  <si>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</si>
  <si>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</si>
  <si>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</si>
  <si>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</si>
  <si>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</si>
  <si>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</si>
  <si>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</si>
  <si>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</si>
  <si>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</si>
  <si>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</si>
  <si>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</si>
  <si>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</si>
  <si>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</si>
  <si>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</si>
  <si>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</si>
  <si>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</si>
  <si>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</si>
  <si>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</si>
  <si>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</si>
  <si>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</si>
  <si>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</si>
  <si>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</si>
  <si>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</si>
  <si>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</si>
  <si>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</si>
  <si>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</si>
  <si>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</si>
  <si>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</si>
  <si>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</si>
  <si>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</si>
  <si>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</si>
  <si>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</si>
  <si>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</si>
  <si>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</si>
  <si>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</si>
  <si>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</si>
  <si>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</si>
  <si>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</si>
  <si>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</si>
  <si>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</si>
  <si>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</si>
  <si>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</si>
  <si>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</si>
  <si>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</si>
  <si>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</si>
  <si>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</si>
  <si>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</si>
  <si>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</si>
  <si>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</si>
  <si>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</si>
  <si>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</si>
  <si>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</si>
  <si>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</si>
  <si>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</si>
  <si>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</si>
  <si>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</si>
  <si>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</si>
  <si>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</si>
  <si>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</si>
  <si>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</si>
  <si>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</si>
  <si>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</si>
  <si>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</si>
  <si>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</si>
  <si>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</si>
  <si>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</si>
  <si>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</si>
  <si>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</si>
  <si>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</si>
  <si>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</si>
  <si>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</si>
  <si>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</si>
  <si>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</si>
  <si>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</si>
  <si>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</si>
  <si>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</si>
  <si>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</si>
  <si>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</si>
  <si>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</si>
  <si>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</si>
  <si>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</si>
  <si>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</si>
  <si>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</si>
  <si>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</si>
  <si>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</si>
  <si>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</si>
  <si>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</si>
  <si>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</si>
  <si>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</si>
  <si>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</si>
  <si>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</si>
  <si>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</si>
  <si>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</si>
  <si>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</si>
  <si>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</si>
  <si>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</si>
  <si>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</si>
  <si>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</si>
  <si>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</si>
  <si>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</si>
  <si>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</si>
  <si>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</si>
  <si>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</si>
  <si>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</si>
  <si>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</si>
  <si>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</si>
  <si>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</si>
  <si>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</si>
  <si>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</si>
  <si>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</si>
  <si>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</si>
  <si>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</si>
  <si>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</si>
  <si>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</si>
  <si>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</si>
  <si>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</si>
  <si>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</si>
  <si>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</si>
  <si>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</si>
  <si>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</si>
  <si>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</si>
  <si>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</si>
  <si>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</si>
  <si>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</si>
  <si>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</si>
  <si>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</si>
  <si>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</si>
  <si>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</si>
  <si>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</si>
  <si>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</si>
  <si>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</si>
  <si>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</si>
  <si>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</si>
  <si>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</si>
  <si>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</si>
  <si>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</si>
  <si>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</si>
  <si>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</si>
  <si>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</si>
  <si>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</si>
  <si>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</si>
  <si>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</si>
  <si>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</si>
  <si>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</si>
  <si>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</si>
  <si>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</si>
  <si>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</si>
  <si>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</si>
  <si>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</si>
  <si>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</si>
  <si>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</si>
  <si>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</si>
  <si>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</si>
  <si>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</si>
  <si>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</si>
  <si>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</si>
  <si>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</si>
  <si>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</si>
  <si>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</si>
  <si>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</si>
  <si>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</si>
  <si>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</si>
  <si>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</si>
  <si>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</si>
  <si>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</si>
  <si>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</si>
  <si>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</si>
  <si>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</si>
  <si>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</si>
  <si>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</si>
  <si>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</si>
  <si>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</si>
  <si>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</si>
  <si>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</si>
  <si>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</si>
  <si>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</si>
  <si>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</si>
  <si>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</si>
  <si>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</si>
  <si>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</si>
  <si>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</si>
  <si>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</si>
  <si>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</si>
  <si>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</si>
  <si>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</si>
  <si>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</si>
  <si>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</si>
  <si>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</si>
  <si>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</si>
  <si>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</si>
  <si>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</si>
  <si>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</si>
  <si>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</si>
  <si>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</si>
  <si>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</si>
  <si>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</si>
  <si>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</si>
  <si>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</si>
  <si>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</si>
  <si>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</si>
  <si>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</si>
  <si>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</si>
  <si>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</si>
  <si>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</si>
  <si>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</si>
  <si>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</si>
  <si>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</si>
  <si>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</si>
  <si>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</si>
  <si>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</si>
  <si>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</si>
  <si>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</si>
  <si>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</si>
  <si>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</si>
  <si>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</si>
  <si>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</si>
  <si>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</si>
  <si>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</si>
  <si>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</si>
  <si>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</si>
  <si>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</si>
  <si>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</si>
  <si>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</si>
  <si>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</si>
  <si>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</si>
  <si>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</si>
  <si>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</si>
  <si>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</si>
  <si>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</si>
  <si>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</si>
  <si>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</si>
  <si>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</si>
  <si>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</si>
  <si>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</si>
  <si>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</si>
  <si>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</si>
  <si>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</si>
  <si>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</si>
  <si>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</si>
  <si>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</si>
  <si>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</si>
  <si>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</si>
  <si>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</si>
  <si>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</si>
  <si>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</si>
  <si>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</si>
  <si>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</si>
  <si>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</si>
  <si>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</si>
  <si>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</si>
  <si>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</si>
  <si>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</si>
  <si>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</si>
  <si>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</si>
  <si>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</si>
  <si>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</si>
  <si>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</si>
  <si>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</si>
  <si>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</si>
  <si>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</si>
  <si>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</si>
  <si>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</si>
  <si>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</si>
  <si>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</si>
  <si>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</si>
  <si>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</si>
  <si>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</si>
  <si>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</si>
  <si>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</si>
  <si>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</si>
  <si>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</si>
  <si>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</si>
  <si>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</si>
  <si>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</si>
  <si>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</si>
  <si>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</si>
  <si>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</si>
  <si>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</si>
  <si>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</si>
  <si>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</si>
  <si>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</si>
  <si>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</si>
  <si>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</si>
  <si>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</si>
  <si>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</si>
  <si>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</si>
  <si>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</si>
  <si>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</si>
  <si>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</si>
  <si>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</si>
  <si>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</si>
  <si>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</si>
  <si>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</si>
  <si>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</si>
  <si>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</si>
  <si>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</si>
  <si>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</si>
  <si>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</si>
  <si>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</si>
  <si>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</si>
  <si>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</si>
  <si>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</si>
  <si>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</si>
  <si>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</si>
  <si>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</si>
  <si>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</si>
  <si>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</si>
  <si>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</si>
  <si>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</si>
  <si>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</si>
  <si>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</si>
  <si>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</si>
  <si>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</si>
  <si>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</si>
  <si>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</si>
  <si>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</si>
  <si>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</si>
  <si>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</si>
  <si>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</si>
  <si>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</si>
  <si>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</si>
  <si>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</si>
  <si>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</si>
  <si>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</si>
  <si>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</si>
  <si>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</si>
  <si>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</si>
  <si>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</si>
  <si>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</si>
  <si>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</si>
  <si>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</si>
  <si>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</si>
  <si>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</si>
  <si>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</si>
  <si>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</si>
  <si>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</si>
  <si>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</si>
  <si>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</si>
  <si>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</si>
  <si>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</si>
  <si>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</si>
  <si>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</si>
  <si>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</si>
  <si>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</si>
  <si>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</si>
  <si>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</si>
  <si>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</si>
  <si>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</si>
  <si>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</si>
  <si>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</si>
  <si>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</si>
  <si>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</si>
  <si>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</si>
  <si>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</si>
  <si>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</si>
  <si>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</si>
  <si>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</si>
  <si>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</si>
  <si>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</si>
  <si>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</si>
  <si>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</si>
  <si>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</si>
  <si>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</si>
  <si>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</si>
  <si>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</si>
  <si>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</si>
  <si>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</si>
  <si>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</si>
  <si>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</si>
  <si>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</si>
  <si>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</si>
  <si>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</si>
  <si>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</si>
  <si>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</si>
  <si>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</si>
  <si>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</si>
  <si>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</si>
  <si>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</si>
  <si>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</si>
  <si>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</si>
  <si>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</si>
  <si>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</si>
  <si>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</si>
  <si>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</si>
  <si>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</si>
  <si>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</si>
  <si>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</si>
  <si>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</si>
  <si>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</si>
  <si>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</si>
  <si>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</si>
  <si>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</si>
  <si>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</si>
  <si>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</si>
  <si>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</si>
  <si>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</si>
  <si>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</si>
  <si>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</si>
  <si>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</si>
  <si>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</si>
  <si>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</si>
  <si>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</si>
  <si>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</si>
  <si>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</si>
  <si>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</si>
  <si>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</si>
  <si>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</si>
  <si>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</si>
  <si>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</si>
  <si>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</si>
  <si>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</si>
  <si>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</si>
  <si>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</si>
  <si>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</si>
  <si>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</si>
  <si>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</si>
  <si>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</si>
  <si>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</si>
  <si>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</si>
  <si>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</si>
  <si>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</si>
  <si>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</si>
  <si>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</si>
  <si>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</si>
  <si>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</si>
  <si>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</si>
  <si>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</si>
  <si>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</si>
  <si>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</si>
  <si>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</si>
  <si>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</si>
  <si>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</si>
  <si>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</si>
  <si>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</si>
  <si>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</si>
  <si>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</si>
  <si>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</si>
  <si>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</si>
  <si>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</si>
  <si>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</si>
  <si>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</si>
  <si>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</si>
  <si>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</si>
  <si>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</si>
  <si>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</si>
  <si>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</si>
  <si>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</si>
  <si>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</si>
  <si>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</si>
  <si>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</si>
  <si>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</si>
  <si>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</si>
  <si>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</si>
  <si>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</si>
  <si>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</si>
  <si>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</si>
  <si>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</si>
  <si>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</si>
  <si>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</si>
  <si>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</si>
  <si>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</si>
  <si>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</si>
  <si>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</si>
  <si>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</si>
  <si>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</si>
  <si>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</si>
  <si>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</si>
  <si>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</si>
  <si>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</si>
  <si>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</si>
  <si>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</si>
  <si>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</si>
  <si>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</si>
  <si>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</si>
  <si>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</si>
  <si>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</si>
  <si>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</si>
  <si>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</si>
  <si>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</si>
  <si>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</si>
  <si>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</si>
  <si>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</si>
  <si>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</si>
  <si>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</si>
  <si>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</si>
  <si>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</si>
  <si>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</si>
  <si>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</si>
  <si>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</si>
  <si>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</si>
  <si>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</si>
  <si>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</si>
  <si>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</si>
  <si>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</si>
  <si>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</si>
  <si>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</si>
  <si>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</si>
  <si>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</si>
  <si>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</si>
  <si>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</si>
  <si>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</si>
  <si>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</si>
  <si>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</si>
  <si>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</si>
  <si>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</si>
  <si>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</si>
  <si>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</si>
  <si>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</si>
  <si>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</si>
  <si>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</si>
  <si>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</si>
  <si>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</si>
  <si>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</si>
  <si>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</si>
  <si>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</si>
  <si>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</si>
  <si>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</si>
  <si>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</si>
  <si>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</si>
  <si>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</si>
  <si>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</si>
  <si>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</si>
  <si>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</si>
  <si>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</si>
  <si>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</si>
  <si>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</si>
  <si>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</si>
  <si>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</si>
  <si>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</si>
  <si>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</si>
  <si>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</si>
  <si>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</si>
  <si>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</si>
  <si>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</si>
  <si>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</si>
  <si>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</si>
  <si>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</si>
  <si>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</si>
  <si>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</si>
  <si>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</si>
  <si>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</si>
  <si>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</si>
  <si>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</si>
  <si>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</si>
  <si>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</si>
  <si>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</si>
  <si>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</si>
  <si>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</si>
  <si>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</si>
  <si>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</si>
  <si>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</si>
  <si>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</si>
  <si>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</si>
  <si>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</si>
  <si>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</si>
  <si>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</si>
  <si>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</si>
  <si>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</si>
  <si>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</si>
  <si>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</si>
  <si>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</si>
  <si>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</si>
  <si>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</si>
  <si>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</si>
  <si>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</si>
  <si>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</si>
  <si>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</si>
  <si>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</si>
  <si>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</si>
  <si>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</si>
  <si>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</si>
  <si>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</si>
  <si>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</si>
  <si>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</si>
  <si>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</si>
  <si>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</si>
  <si>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</si>
  <si>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</si>
  <si>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</si>
  <si>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</si>
  <si>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</si>
  <si>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</si>
  <si>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</si>
  <si>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</si>
  <si>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</si>
  <si>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</si>
  <si>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</si>
  <si>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</si>
  <si>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</si>
  <si>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</si>
  <si>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</si>
  <si>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</si>
  <si>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</si>
  <si>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</si>
  <si>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</si>
  <si>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</si>
  <si>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</si>
  <si>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</si>
  <si>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</si>
  <si>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</si>
  <si>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</si>
  <si>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</si>
  <si>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</si>
  <si>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</si>
  <si>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</si>
  <si>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</si>
  <si>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</si>
  <si>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</si>
  <si>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</si>
  <si>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</si>
  <si>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</si>
  <si>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</si>
  <si>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</si>
  <si>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</si>
  <si>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</si>
  <si>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</si>
  <si>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</si>
  <si>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</si>
  <si>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</si>
  <si>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</si>
  <si>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</si>
  <si>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</si>
  <si>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</si>
  <si>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</si>
  <si>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</si>
  <si>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</si>
  <si>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</si>
  <si>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</si>
  <si>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</si>
  <si>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</si>
  <si>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</si>
  <si>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</si>
  <si>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</si>
  <si>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</si>
  <si>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</si>
  <si>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</si>
  <si>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</si>
  <si>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</si>
  <si>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</si>
  <si>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</si>
  <si>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</si>
  <si>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</si>
  <si>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</si>
  <si>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</si>
  <si>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</si>
  <si>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</si>
  <si>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</si>
  <si>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</si>
  <si>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</si>
  <si>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</si>
  <si>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</si>
  <si>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</si>
  <si>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</si>
  <si>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</si>
  <si>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</si>
  <si>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</si>
  <si>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</si>
  <si>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</si>
  <si>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</si>
  <si>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</si>
  <si>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</si>
  <si>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</si>
  <si>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</si>
  <si>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</si>
  <si>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</si>
  <si>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</si>
  <si>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</si>
  <si>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</si>
  <si>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</si>
  <si>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</si>
  <si>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</si>
  <si>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</si>
  <si>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</si>
  <si>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</si>
  <si>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</si>
  <si>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</si>
  <si>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</si>
  <si>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</si>
  <si>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</si>
  <si>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</si>
  <si>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</si>
  <si>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</si>
  <si>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</si>
  <si>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</si>
  <si>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</si>
  <si>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</si>
  <si>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</si>
  <si>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</si>
  <si>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</si>
  <si>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</si>
  <si>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</si>
  <si>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</si>
  <si>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</si>
  <si>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</si>
  <si>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</si>
  <si>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</si>
  <si>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</si>
  <si>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</si>
  <si>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</si>
  <si>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</si>
  <si>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</si>
  <si>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</si>
  <si>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</si>
  <si>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</si>
  <si>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</si>
  <si>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</si>
  <si>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</si>
  <si>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</si>
  <si>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</si>
  <si>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</si>
  <si>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</si>
  <si>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</si>
  <si>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</si>
  <si>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</si>
  <si>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</si>
  <si>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</si>
  <si>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</si>
  <si>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</si>
  <si>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</si>
  <si>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</si>
  <si>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</si>
  <si>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</si>
  <si>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</si>
  <si>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</si>
  <si>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</si>
  <si>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</si>
  <si>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</si>
  <si>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</si>
  <si>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</si>
  <si>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</si>
  <si>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</si>
  <si>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</si>
  <si>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</si>
  <si>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</si>
  <si>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</si>
  <si>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</si>
  <si>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</si>
  <si>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</si>
  <si>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</si>
  <si>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</si>
  <si>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</si>
  <si>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</si>
  <si>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</si>
  <si>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</si>
  <si>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</si>
  <si>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</si>
  <si>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</si>
  <si>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</si>
  <si>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</si>
  <si>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</si>
  <si>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</si>
  <si>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</si>
  <si>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</si>
  <si>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</si>
  <si>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</si>
  <si>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</si>
  <si>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</si>
  <si>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</si>
  <si>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</si>
  <si>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</si>
  <si>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</si>
  <si>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</si>
  <si>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</si>
  <si>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</si>
  <si>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</si>
  <si>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</si>
  <si>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</si>
  <si>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</si>
  <si>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</si>
  <si>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</si>
  <si>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</si>
  <si>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</si>
  <si>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</si>
  <si>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</si>
  <si>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</si>
  <si>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</si>
  <si>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</si>
  <si>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</si>
  <si>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</si>
  <si>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</si>
  <si>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</si>
  <si>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</si>
  <si>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</si>
  <si>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</si>
  <si>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</si>
  <si>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</si>
  <si>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</si>
  <si>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</si>
  <si>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</si>
  <si>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</si>
  <si>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</si>
  <si>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</si>
  <si>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</si>
  <si>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</si>
  <si>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</si>
  <si>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</si>
  <si>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</si>
  <si>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</si>
  <si>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</si>
  <si>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</si>
  <si>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</si>
  <si>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</si>
  <si>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</si>
  <si>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</si>
  <si>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</si>
  <si>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</si>
  <si>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</si>
  <si>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</si>
  <si>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</si>
  <si>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</si>
  <si>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</si>
  <si>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</si>
  <si>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</si>
  <si>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</si>
  <si>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</si>
  <si>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</si>
  <si>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</si>
  <si>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</si>
  <si>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</si>
  <si>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</si>
  <si>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</si>
  <si>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</si>
  <si>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</si>
  <si>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</si>
  <si>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</si>
  <si>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</si>
  <si>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</si>
  <si>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</si>
  <si>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</si>
  <si>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</si>
  <si>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</si>
  <si>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</si>
  <si>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</si>
  <si>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</si>
  <si>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</si>
  <si>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</si>
  <si>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</si>
  <si>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</si>
  <si>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</si>
  <si>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</si>
  <si>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</si>
  <si>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</si>
  <si>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</si>
  <si>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</si>
  <si>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</si>
  <si>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</si>
  <si>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</si>
  <si>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</si>
  <si>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</si>
  <si>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</si>
  <si>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</si>
  <si>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</si>
  <si>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</si>
  <si>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</si>
  <si>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</si>
  <si>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</si>
  <si>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</si>
  <si>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</si>
  <si>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</si>
  <si>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</si>
  <si>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</si>
  <si>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</si>
  <si>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</si>
  <si>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</si>
  <si>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</si>
  <si>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</si>
  <si>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</si>
  <si>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</si>
  <si>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</si>
  <si>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</si>
  <si>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</si>
  <si>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</si>
  <si>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</si>
  <si>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</si>
  <si>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</si>
  <si>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</si>
  <si>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</si>
  <si>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</si>
  <si>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</si>
  <si>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</si>
  <si>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</si>
  <si>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</si>
  <si>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</si>
  <si>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</si>
  <si>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</si>
  <si>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</si>
  <si>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</si>
  <si>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</si>
  <si>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</si>
  <si>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</si>
  <si>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</si>
  <si>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</si>
  <si>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</si>
  <si>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</si>
  <si>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</si>
  <si>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</si>
  <si>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</si>
  <si>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</si>
  <si>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</si>
  <si>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</si>
  <si>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</si>
  <si>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</si>
  <si>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</si>
  <si>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</si>
  <si>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</si>
  <si>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</si>
  <si>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</si>
  <si>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</si>
  <si>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</si>
  <si>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</si>
  <si>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</si>
  <si>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</si>
  <si>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</si>
  <si>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</si>
  <si>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</si>
  <si>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</si>
  <si>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</si>
  <si>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</si>
  <si>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</si>
  <si>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</si>
  <si>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</si>
  <si>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</si>
  <si>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</si>
  <si>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</si>
  <si>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</si>
  <si>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</si>
  <si>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</si>
  <si>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</si>
  <si>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</si>
  <si>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</si>
  <si>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</si>
  <si>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</si>
  <si>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</si>
  <si>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</si>
  <si>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</si>
  <si>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</si>
  <si>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</si>
  <si>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</si>
  <si>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</si>
  <si>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</si>
  <si>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</si>
  <si>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</si>
  <si>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</si>
  <si>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</si>
  <si>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</si>
  <si>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</si>
  <si>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</si>
  <si>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</si>
  <si>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</si>
  <si>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</si>
  <si>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</si>
  <si>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</si>
  <si>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</si>
  <si>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</si>
  <si>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</si>
  <si>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</si>
  <si>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</si>
  <si>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</si>
  <si>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</si>
  <si>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</si>
  <si>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</si>
  <si>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</si>
  <si>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</si>
  <si>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</si>
  <si>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</si>
  <si>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</si>
  <si>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</si>
  <si>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</si>
  <si>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</si>
  <si>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</si>
  <si>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</si>
  <si>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</si>
  <si>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</si>
  <si>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</si>
  <si>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</si>
  <si>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</si>
  <si>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</si>
  <si>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</si>
  <si>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</si>
  <si>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</si>
  <si>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</si>
  <si>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</si>
  <si>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</si>
  <si>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</si>
  <si>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</si>
  <si>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</si>
  <si>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</si>
  <si>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</si>
  <si>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</si>
  <si>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</si>
  <si>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</si>
  <si>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</si>
  <si>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</si>
  <si>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</si>
  <si>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</si>
  <si>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</si>
  <si>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</si>
  <si>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</si>
  <si>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</si>
  <si>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</si>
  <si>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</si>
  <si>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</si>
  <si>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</si>
  <si>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</si>
  <si>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</si>
  <si>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</si>
  <si>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</si>
  <si>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</si>
  <si>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</si>
  <si>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</si>
  <si>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</si>
  <si>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</si>
  <si>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</si>
  <si>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</si>
  <si>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</si>
  <si>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</si>
  <si>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</si>
  <si>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</si>
  <si>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</si>
  <si>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</si>
  <si>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</si>
  <si>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</si>
  <si>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</si>
  <si>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</si>
  <si>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</si>
  <si>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</si>
  <si>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</si>
  <si>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</si>
  <si>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</si>
  <si>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</si>
  <si>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</si>
  <si>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</si>
  <si>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</si>
  <si>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</si>
  <si>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</si>
  <si>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</si>
  <si>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</si>
  <si>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</si>
  <si>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</si>
  <si>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</si>
  <si>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</si>
  <si>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</si>
  <si>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</si>
  <si>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</si>
  <si>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</si>
  <si>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</si>
  <si>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</si>
  <si>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</si>
  <si>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</si>
  <si>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</si>
  <si>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</si>
  <si>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</si>
  <si>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</si>
  <si>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</si>
  <si>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</si>
  <si>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</si>
  <si>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</si>
  <si>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</si>
  <si>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</si>
  <si>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</si>
  <si>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</si>
  <si>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</si>
  <si>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</si>
  <si>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</si>
  <si>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</si>
  <si>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</si>
  <si>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</si>
  <si>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</si>
  <si>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</si>
  <si>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</si>
  <si>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</si>
  <si>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</si>
  <si>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</si>
  <si>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</si>
  <si>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</si>
  <si>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</si>
  <si>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</si>
  <si>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</si>
  <si>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</si>
  <si>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</si>
  <si>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</si>
  <si>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</si>
  <si>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</si>
  <si>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</si>
  <si>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</si>
  <si>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</si>
  <si>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</si>
  <si>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</si>
  <si>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</si>
  <si>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</si>
  <si>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</si>
  <si>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</si>
  <si>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</si>
  <si>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</si>
  <si>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</si>
  <si>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</si>
  <si>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</si>
  <si>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</si>
  <si>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</si>
  <si>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</si>
  <si>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</si>
  <si>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</si>
  <si>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</si>
  <si>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</si>
  <si>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</si>
  <si>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</si>
  <si>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</si>
  <si>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</si>
  <si>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</si>
  <si>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</si>
  <si>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</si>
  <si>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</si>
  <si>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</si>
  <si>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</si>
  <si>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</si>
  <si>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</si>
  <si>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</si>
  <si>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</si>
  <si>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</si>
  <si>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</si>
  <si>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</si>
  <si>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</si>
  <si>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</si>
  <si>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</si>
  <si>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</si>
  <si>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</si>
  <si>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</si>
  <si>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</si>
  <si>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</si>
  <si>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</si>
  <si>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</si>
  <si>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</si>
  <si>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</si>
  <si>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</si>
  <si>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</si>
  <si>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</si>
  <si>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</si>
  <si>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</si>
  <si>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</si>
  <si>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</si>
  <si>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</si>
  <si>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</si>
  <si>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</si>
  <si>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</si>
  <si>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</si>
  <si>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</si>
  <si>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</si>
  <si>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</si>
  <si>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</si>
  <si>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</si>
  <si>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</si>
  <si>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</si>
  <si>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</si>
  <si>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</si>
  <si>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</si>
  <si>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</si>
  <si>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</si>
  <si>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</si>
  <si>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</si>
  <si>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</si>
  <si>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</si>
  <si>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</si>
  <si>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</si>
  <si>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</si>
  <si>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</si>
  <si>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</si>
  <si>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</si>
  <si>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</si>
  <si>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</si>
  <si>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</si>
  <si>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</si>
  <si>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</si>
  <si>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</si>
  <si>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</si>
  <si>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</si>
  <si>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</si>
  <si>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</si>
  <si>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</si>
  <si>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</si>
  <si>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</si>
  <si>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</si>
  <si>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</si>
  <si>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</si>
  <si>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</si>
  <si>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</si>
  <si>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</si>
  <si>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</si>
  <si>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</si>
  <si>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</si>
  <si>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</si>
  <si>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</si>
  <si>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</si>
  <si>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</si>
  <si>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</si>
  <si>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</si>
  <si>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</si>
  <si>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</si>
  <si>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</si>
  <si>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</si>
  <si>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</si>
  <si>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</si>
  <si>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</si>
  <si>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</si>
  <si>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</si>
  <si>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</si>
  <si>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</si>
  <si>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</si>
  <si>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</si>
  <si>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</si>
  <si>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</si>
  <si>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</si>
  <si>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</si>
  <si>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</si>
  <si>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</si>
  <si>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</si>
  <si>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</si>
  <si>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</si>
  <si>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</si>
  <si>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</si>
  <si>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</si>
  <si>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</si>
  <si>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</si>
  <si>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</si>
  <si>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</si>
  <si>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</si>
  <si>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</si>
  <si>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</si>
  <si>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</si>
  <si>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</si>
  <si>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</si>
  <si>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</si>
  <si>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</si>
  <si>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</si>
  <si>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</si>
  <si>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</si>
  <si>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</si>
  <si>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</si>
  <si>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</si>
  <si>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</si>
  <si>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</si>
  <si>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</si>
  <si>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</si>
  <si>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</si>
  <si>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</si>
  <si>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</si>
  <si>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</si>
  <si>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</si>
  <si>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</si>
  <si>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</si>
  <si>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</si>
  <si>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</si>
  <si>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</si>
  <si>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</si>
  <si>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</si>
  <si>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</si>
  <si>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</si>
  <si>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</si>
  <si>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</si>
  <si>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</si>
  <si>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</si>
  <si>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</si>
  <si>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</si>
  <si>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</si>
  <si>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</si>
  <si>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</si>
  <si>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</si>
  <si>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</si>
  <si>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</si>
  <si>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</si>
  <si>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</si>
  <si>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</si>
  <si>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</si>
  <si>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</si>
  <si>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</si>
  <si>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</si>
  <si>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</si>
  <si>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</si>
  <si>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</si>
  <si>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</si>
  <si>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</si>
  <si>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</si>
  <si>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</si>
  <si>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</si>
  <si>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</si>
  <si>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</si>
  <si>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</si>
  <si>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</si>
  <si>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</si>
  <si>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</si>
  <si>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</si>
  <si>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</si>
  <si>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</si>
  <si>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</si>
  <si>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</si>
  <si>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</si>
  <si>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</si>
  <si>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</si>
  <si>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</si>
  <si>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</si>
  <si>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</si>
  <si>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</si>
  <si>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</si>
  <si>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</si>
  <si>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</si>
  <si>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</si>
  <si>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</si>
  <si>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</si>
  <si>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</si>
  <si>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</si>
  <si>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</si>
  <si>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</si>
  <si>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</si>
  <si>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</si>
  <si>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</si>
  <si>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</si>
  <si>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</si>
  <si>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</si>
  <si>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</si>
  <si>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</si>
  <si>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</si>
  <si>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</si>
  <si>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</si>
  <si>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</si>
  <si>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</si>
  <si>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</si>
  <si>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</si>
  <si>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</si>
  <si>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</si>
  <si>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</si>
  <si>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</si>
  <si>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</si>
  <si>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</si>
  <si>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</si>
  <si>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</si>
  <si>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</si>
  <si>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</si>
  <si>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</si>
  <si>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</si>
  <si>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</si>
  <si>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</si>
  <si>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</si>
  <si>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</si>
  <si>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</si>
  <si>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</si>
  <si>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</si>
  <si>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</si>
  <si>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</si>
  <si>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</si>
  <si>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</si>
  <si>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</si>
  <si>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</si>
  <si>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</si>
  <si>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</si>
  <si>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</si>
  <si>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</si>
  <si>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</si>
  <si>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</si>
  <si>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</si>
  <si>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</si>
  <si>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</si>
  <si>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</si>
  <si>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</si>
  <si>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</si>
  <si>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</si>
  <si>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</si>
  <si>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</si>
  <si>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</si>
  <si>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</si>
  <si>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</si>
  <si>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</si>
  <si>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</si>
  <si>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</si>
  <si>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</si>
  <si>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</si>
  <si>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</si>
  <si>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</si>
  <si>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</si>
  <si>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</si>
  <si>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</si>
  <si>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</si>
  <si>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</si>
  <si>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</si>
  <si>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</si>
  <si>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</si>
  <si>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</si>
  <si>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</si>
  <si>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</si>
  <si>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</si>
  <si>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</si>
  <si>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</si>
  <si>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</si>
  <si>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</si>
  <si>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</si>
  <si>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</si>
  <si>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</si>
  <si>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</si>
  <si>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</si>
  <si>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</si>
  <si>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</si>
  <si>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</si>
  <si>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</si>
  <si>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</si>
  <si>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</si>
  <si>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</si>
  <si>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</si>
  <si>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</si>
  <si>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</si>
  <si>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</si>
  <si>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</si>
  <si>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</si>
  <si>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</si>
  <si>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</si>
  <si>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</si>
  <si>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</si>
  <si>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</si>
  <si>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</si>
  <si>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</si>
  <si>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</si>
  <si>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</si>
  <si>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</si>
  <si>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</si>
  <si>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</si>
  <si>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</si>
  <si>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</si>
  <si>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</si>
  <si>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</si>
  <si>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</si>
  <si>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</si>
  <si>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</si>
  <si>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</si>
  <si>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</si>
  <si>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</si>
  <si>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</si>
  <si>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</si>
  <si>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</si>
  <si>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</si>
  <si>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</si>
  <si>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</si>
  <si>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</si>
  <si>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</si>
  <si>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</si>
  <si>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</si>
  <si>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</si>
  <si>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</si>
  <si>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</si>
  <si>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</si>
  <si>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</si>
  <si>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</si>
  <si>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</si>
  <si>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</si>
  <si>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</si>
  <si>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</si>
  <si>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</si>
  <si>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</si>
  <si>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</si>
  <si>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</si>
  <si>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</si>
  <si>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</si>
  <si>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</si>
  <si>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</si>
  <si>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</si>
  <si>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</si>
  <si>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</si>
  <si>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</si>
  <si>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</si>
  <si>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</si>
  <si>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</si>
  <si>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</si>
  <si>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</si>
  <si>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</si>
  <si>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</si>
  <si>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</si>
  <si>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</si>
  <si>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</si>
  <si>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</si>
  <si>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</si>
  <si>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</si>
  <si>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</si>
  <si>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</si>
  <si>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</si>
  <si>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</si>
  <si>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</si>
  <si>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</si>
  <si>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</si>
  <si>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</si>
  <si>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</si>
  <si>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</si>
  <si>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</si>
  <si>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</si>
  <si>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</si>
  <si>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</si>
  <si>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</si>
  <si>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</si>
  <si>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</si>
  <si>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</si>
  <si>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</si>
  <si>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</si>
  <si>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</si>
  <si>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</si>
  <si>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</si>
  <si>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</si>
  <si>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</si>
  <si>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</si>
  <si>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</si>
  <si>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</si>
  <si>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</si>
  <si>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</si>
  <si>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</si>
  <si>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</si>
  <si>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</si>
  <si>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</si>
  <si>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</si>
  <si>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</si>
  <si>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</si>
  <si>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</si>
  <si>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</si>
  <si>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</si>
  <si>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</si>
  <si>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</si>
  <si>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</si>
  <si>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</si>
  <si>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</si>
  <si>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</si>
  <si>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</si>
  <si>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</si>
  <si>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</si>
  <si>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</si>
  <si>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</si>
  <si>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</si>
  <si>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</si>
  <si>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</si>
  <si>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</si>
  <si>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</si>
  <si>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</si>
  <si>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</si>
  <si>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</si>
  <si>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</si>
  <si>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</si>
  <si>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</si>
  <si>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</si>
  <si>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</si>
  <si>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</si>
  <si>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</si>
  <si>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</si>
  <si>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</si>
  <si>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</si>
  <si>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</si>
  <si>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</si>
  <si>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</si>
  <si>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</si>
  <si>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</si>
  <si>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</si>
  <si>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</si>
  <si>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</si>
  <si>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</si>
  <si>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</si>
  <si>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</si>
  <si>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</si>
  <si>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</si>
  <si>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</si>
  <si>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</si>
  <si>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</si>
  <si>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</si>
  <si>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</si>
  <si>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</si>
  <si>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</si>
  <si>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</si>
  <si>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</si>
  <si>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</si>
  <si>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</si>
  <si>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</si>
  <si>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</si>
  <si>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</si>
  <si>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</si>
  <si>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</si>
  <si>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</si>
  <si>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</si>
  <si>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</si>
  <si>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</si>
  <si>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</si>
  <si>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</si>
  <si>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</si>
  <si>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</si>
  <si>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</si>
  <si>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</si>
  <si>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</si>
  <si>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</si>
  <si>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</si>
  <si>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</si>
  <si>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</si>
  <si>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</si>
  <si>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</si>
  <si>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</si>
  <si>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</si>
  <si>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</si>
  <si>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</si>
  <si>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</si>
  <si>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</si>
  <si>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</si>
  <si>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</si>
  <si>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</si>
  <si>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</si>
  <si>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</si>
  <si>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</si>
  <si>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</si>
  <si>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</si>
  <si>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</si>
  <si>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</si>
  <si>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</si>
  <si>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</si>
  <si>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</si>
  <si>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</si>
  <si>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</si>
  <si>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</si>
  <si>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</si>
  <si>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</si>
  <si>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</si>
  <si>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</si>
  <si>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</si>
  <si>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</si>
  <si>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</si>
  <si>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</si>
  <si>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</si>
  <si>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</si>
  <si>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</si>
  <si>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</si>
  <si>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</si>
  <si>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</si>
  <si>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</si>
  <si>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</si>
  <si>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</si>
  <si>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</si>
  <si>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</si>
  <si>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</si>
  <si>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</si>
  <si>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</si>
  <si>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</si>
  <si>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</si>
  <si>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</si>
  <si>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</si>
  <si>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</si>
  <si>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</si>
  <si>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</si>
  <si>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</si>
  <si>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</si>
  <si>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</si>
  <si>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</si>
  <si>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</si>
  <si>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</si>
  <si>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</si>
  <si>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</si>
  <si>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</si>
  <si>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</si>
  <si>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</si>
  <si>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</si>
  <si>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</si>
  <si>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</si>
  <si>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</si>
  <si>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</si>
  <si>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</si>
  <si>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</si>
  <si>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</si>
  <si>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</si>
  <si>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</si>
  <si>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</si>
  <si>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</si>
  <si>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</si>
  <si>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</si>
  <si>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</si>
  <si>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</si>
  <si>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</si>
  <si>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</si>
  <si>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</si>
  <si>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</si>
  <si>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</si>
  <si>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</si>
  <si>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</si>
  <si>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</si>
  <si>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</si>
  <si>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</si>
  <si>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</si>
  <si>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</si>
  <si>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</si>
  <si>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</si>
  <si>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</si>
  <si>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</si>
  <si>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</si>
  <si>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</si>
  <si>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</si>
  <si>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</si>
  <si>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</si>
  <si>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</si>
  <si>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</si>
  <si>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</si>
  <si>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</si>
  <si>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</si>
  <si>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</si>
  <si>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</si>
  <si>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</si>
  <si>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</si>
  <si>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</si>
  <si>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</si>
  <si>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</si>
  <si>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</si>
  <si>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</si>
  <si>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</si>
  <si>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</si>
  <si>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</si>
  <si>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</si>
  <si>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</si>
  <si>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</si>
  <si>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</si>
  <si>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</si>
  <si>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</si>
  <si>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</si>
  <si>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</si>
  <si>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</si>
  <si>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</si>
  <si>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</si>
  <si>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</si>
  <si>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</si>
  <si>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</si>
  <si>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</si>
  <si>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</si>
  <si>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</si>
  <si>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</si>
  <si>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</si>
  <si>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</si>
  <si>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</si>
  <si>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</si>
  <si>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</si>
  <si>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</si>
  <si>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</si>
  <si>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</si>
  <si>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</si>
  <si>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</si>
  <si>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</si>
  <si>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</si>
  <si>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</si>
  <si>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</si>
  <si>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</si>
  <si>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</si>
  <si>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</si>
  <si>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</si>
  <si>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</si>
  <si>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</si>
  <si>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</si>
  <si>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</si>
  <si>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</si>
  <si>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</si>
  <si>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</si>
  <si>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</si>
  <si>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</si>
  <si>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</si>
  <si>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</si>
  <si>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</si>
  <si>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</si>
  <si>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</si>
  <si>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</si>
  <si>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</si>
  <si>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</si>
  <si>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</si>
  <si>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</si>
  <si>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</si>
  <si>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</si>
  <si>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</si>
  <si>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</si>
  <si>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</si>
  <si>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</si>
  <si>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</si>
  <si>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</si>
  <si>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</si>
  <si>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</si>
  <si>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</si>
  <si>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</si>
  <si>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</si>
  <si>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</si>
  <si>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</si>
  <si>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</si>
  <si>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</si>
  <si>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</si>
  <si>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</si>
  <si>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</si>
  <si>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</si>
  <si>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</si>
  <si>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</si>
  <si>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</si>
  <si>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</si>
  <si>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</si>
  <si>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</si>
  <si>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</si>
  <si>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</si>
  <si>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</si>
  <si>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</si>
  <si>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</si>
  <si>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</si>
  <si>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</si>
  <si>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</si>
  <si>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</si>
  <si>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</si>
  <si>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</si>
  <si>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</si>
  <si>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</si>
  <si>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</si>
  <si>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</si>
  <si>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</si>
  <si>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</si>
  <si>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</si>
  <si>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</si>
  <si>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</si>
  <si>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</si>
  <si>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</si>
  <si>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</si>
  <si>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</si>
  <si>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</si>
  <si>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</si>
  <si>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</si>
  <si>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</si>
  <si>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</si>
  <si>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</si>
  <si>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</si>
  <si>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</si>
  <si>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</si>
  <si>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</si>
  <si>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</si>
  <si>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</si>
  <si>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</si>
  <si>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</si>
  <si>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</si>
  <si>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</si>
  <si>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</si>
  <si>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</si>
  <si>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</si>
  <si>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</si>
  <si>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</si>
  <si>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</si>
  <si>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</si>
  <si>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</si>
  <si>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</si>
  <si>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</si>
  <si>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</si>
  <si>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</si>
  <si>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</si>
  <si>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</si>
  <si>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</si>
  <si>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</si>
  <si>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</si>
  <si>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</si>
  <si>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</si>
  <si>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</si>
  <si>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</si>
  <si>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</si>
  <si>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</si>
  <si>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</si>
  <si>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</si>
  <si>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</si>
  <si>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</si>
  <si>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</si>
  <si>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</si>
  <si>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</si>
  <si>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</si>
  <si>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</si>
  <si>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</si>
  <si>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</si>
  <si>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</si>
  <si>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</si>
  <si>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</si>
  <si>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</si>
  <si>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</si>
  <si>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</si>
  <si>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</si>
  <si>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</si>
  <si>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</si>
  <si>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</si>
  <si>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</si>
  <si>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</si>
  <si>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</si>
  <si>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</si>
  <si>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</si>
  <si>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</si>
  <si>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</si>
  <si>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</si>
  <si>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</si>
  <si>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</si>
  <si>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</si>
  <si>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</si>
  <si>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</si>
  <si>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</si>
  <si>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</si>
  <si>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</si>
  <si>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</si>
  <si>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</si>
  <si>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</si>
  <si>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</si>
  <si>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</si>
  <si>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</si>
  <si>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</si>
  <si>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</si>
  <si>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</si>
  <si>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</si>
  <si>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</si>
  <si>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</si>
  <si>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</si>
  <si>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</si>
  <si>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</si>
  <si>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</si>
  <si>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</si>
  <si>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</si>
  <si>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</si>
  <si>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</si>
  <si>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</si>
  <si>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</si>
  <si>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</si>
  <si>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</si>
  <si>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</si>
  <si>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</si>
  <si>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</si>
  <si>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</si>
  <si>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</si>
  <si>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</si>
  <si>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</si>
  <si>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</si>
  <si>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</si>
  <si>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</si>
  <si>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</si>
  <si>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</si>
  <si>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</si>
  <si>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</si>
  <si>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</si>
  <si>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</si>
  <si>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</si>
  <si>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</si>
  <si>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</si>
  <si>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</si>
  <si>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</si>
  <si>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</si>
  <si>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</si>
  <si>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</si>
  <si>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</si>
  <si>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</si>
  <si>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</si>
  <si>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</si>
  <si>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</si>
  <si>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</si>
  <si>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</si>
  <si>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</si>
  <si>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</si>
  <si>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</si>
  <si>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</si>
  <si>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</si>
  <si>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</si>
  <si>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</si>
  <si>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</si>
  <si>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</si>
  <si>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</si>
  <si>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</si>
  <si>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</si>
  <si>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</si>
  <si>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</si>
  <si>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</si>
  <si>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</si>
  <si>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</si>
  <si>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</si>
  <si>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</si>
  <si>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</si>
  <si>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</si>
  <si>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</si>
  <si>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</si>
  <si>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</si>
  <si>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</si>
  <si>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</si>
  <si>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</si>
  <si>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</si>
  <si>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</si>
  <si>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</si>
  <si>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</si>
  <si>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</si>
  <si>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</si>
  <si>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</si>
  <si>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</si>
  <si>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</si>
  <si>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</si>
  <si>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</si>
  <si>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</si>
  <si>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</si>
  <si>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</si>
  <si>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</si>
  <si>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</si>
  <si>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</si>
  <si>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</si>
  <si>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</si>
  <si>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</si>
  <si>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</si>
  <si>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</si>
  <si>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</si>
  <si>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</si>
  <si>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</si>
  <si>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</si>
  <si>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</si>
  <si>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</si>
  <si>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</si>
  <si>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</si>
  <si>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</si>
  <si>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</si>
  <si>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</si>
  <si>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</si>
  <si>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</si>
  <si>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</si>
  <si>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</si>
  <si>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</si>
  <si>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</si>
  <si>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</si>
  <si>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</si>
  <si>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</si>
  <si>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</si>
  <si>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</si>
  <si>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</si>
  <si>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</si>
  <si>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</si>
  <si>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</si>
  <si>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</si>
  <si>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</si>
  <si>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</si>
  <si>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</si>
  <si>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</si>
  <si>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</si>
  <si>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</si>
  <si>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</si>
  <si>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</si>
  <si>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</si>
  <si>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</si>
  <si>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</si>
  <si>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</si>
  <si>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</si>
  <si>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</si>
  <si>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</si>
  <si>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</si>
  <si>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</si>
  <si>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</si>
  <si>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</si>
  <si>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</si>
  <si>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</si>
  <si>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</si>
  <si>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</si>
  <si>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</si>
  <si>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</si>
  <si>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</si>
  <si>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</si>
  <si>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</si>
  <si>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</si>
  <si>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</si>
  <si>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</si>
  <si>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</si>
  <si>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</si>
  <si>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</si>
  <si>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</si>
  <si>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</si>
  <si>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</si>
  <si>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</si>
  <si>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</si>
  <si>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</si>
  <si>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</si>
  <si>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</si>
  <si>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</si>
  <si>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</si>
  <si>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</si>
  <si>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</si>
  <si>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</si>
  <si>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</si>
  <si>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</si>
  <si>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</si>
  <si>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</si>
  <si>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</si>
  <si>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</si>
  <si>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</si>
  <si>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</si>
  <si>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</si>
  <si>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</si>
  <si>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</si>
  <si>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</si>
  <si>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</si>
  <si>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</si>
  <si>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</si>
  <si>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</si>
  <si>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</si>
  <si>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</si>
  <si>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</si>
  <si>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</si>
  <si>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</si>
  <si>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</si>
  <si>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</si>
  <si>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</si>
  <si>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</si>
  <si>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</si>
  <si>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</si>
  <si>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</si>
  <si>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</si>
  <si>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</si>
  <si>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</si>
  <si>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</si>
  <si>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</si>
  <si>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</si>
  <si>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</si>
  <si>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</si>
  <si>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</si>
  <si>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</si>
  <si>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</si>
  <si>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</si>
  <si>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</si>
  <si>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</si>
  <si>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</si>
  <si>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</si>
  <si>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</si>
  <si>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</si>
  <si>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</si>
  <si>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</si>
  <si>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</si>
  <si>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</si>
  <si>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</si>
  <si>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</si>
  <si>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</si>
  <si>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</si>
  <si>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</si>
  <si>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</si>
  <si>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</si>
  <si>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</si>
  <si>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</si>
  <si>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</si>
  <si>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</si>
  <si>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</si>
  <si>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</si>
  <si>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</si>
  <si>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</si>
  <si>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</si>
  <si>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</si>
  <si>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</si>
  <si>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</si>
  <si>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</si>
  <si>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</si>
  <si>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</si>
  <si>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</si>
  <si>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</si>
  <si>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</si>
  <si>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</si>
  <si>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</si>
  <si>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</si>
  <si>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</si>
  <si>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</si>
  <si>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</si>
  <si>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</si>
  <si>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</si>
  <si>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</si>
  <si>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</si>
  <si>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</si>
  <si>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</si>
  <si>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</si>
  <si>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</si>
  <si>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</si>
  <si>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</si>
  <si>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</si>
  <si>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</si>
  <si>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</si>
  <si>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</si>
  <si>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</si>
  <si>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</si>
  <si>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</si>
  <si>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</si>
  <si>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</si>
  <si>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</si>
  <si>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</si>
  <si>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</si>
  <si>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</si>
  <si>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</si>
  <si>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</si>
  <si>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</si>
  <si>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</si>
  <si>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</si>
  <si>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</si>
  <si>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</si>
  <si>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</si>
  <si>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</si>
  <si>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</si>
  <si>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</si>
  <si>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</si>
  <si>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</si>
  <si>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</si>
  <si>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</si>
  <si>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</si>
  <si>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</si>
  <si>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</si>
  <si>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</si>
  <si>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</si>
  <si>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</si>
  <si>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</si>
  <si>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</si>
  <si>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</si>
  <si>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</si>
  <si>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</si>
  <si>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</si>
  <si>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</si>
  <si>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</si>
  <si>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</si>
  <si>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</si>
  <si>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</si>
  <si>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</si>
  <si>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</si>
  <si>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</si>
  <si>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</si>
  <si>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</si>
  <si>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</si>
  <si>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</si>
  <si>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</si>
  <si>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</si>
  <si>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</si>
  <si>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</si>
  <si>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</si>
  <si>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</si>
  <si>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</si>
  <si>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</si>
  <si>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</si>
  <si>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</si>
  <si>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</si>
  <si>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</si>
  <si>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</si>
  <si>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</si>
  <si>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</si>
  <si>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</si>
  <si>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</si>
  <si>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</si>
  <si>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</si>
  <si>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</si>
  <si>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</si>
  <si>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</si>
  <si>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</si>
  <si>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</si>
  <si>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</si>
  <si>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</si>
  <si>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</si>
  <si>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</si>
  <si>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</si>
  <si>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</si>
  <si>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</si>
  <si>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</si>
  <si>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</si>
  <si>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</si>
  <si>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</si>
  <si>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</si>
  <si>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</si>
  <si>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</si>
  <si>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</si>
  <si>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</si>
  <si>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</si>
  <si>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</si>
  <si>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</si>
  <si>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</si>
  <si>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</si>
  <si>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</si>
  <si>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</si>
  <si>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</si>
  <si>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</si>
  <si>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</si>
  <si>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</si>
  <si>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</si>
  <si>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</si>
  <si>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</si>
  <si>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</si>
  <si>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</si>
  <si>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</si>
  <si>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</si>
  <si>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</si>
  <si>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</si>
  <si>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</si>
  <si>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</si>
  <si>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</si>
  <si>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</si>
  <si>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</si>
  <si>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</si>
  <si>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</si>
  <si>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</si>
  <si>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</si>
  <si>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</si>
  <si>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</si>
  <si>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</si>
  <si>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</si>
  <si>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</si>
  <si>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</si>
  <si>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</si>
  <si>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</si>
  <si>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</si>
  <si>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</si>
  <si>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</si>
  <si>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</si>
  <si>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</si>
  <si>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</si>
  <si>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</si>
  <si>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</si>
  <si>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</si>
  <si>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</si>
  <si>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</si>
  <si>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</si>
  <si>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</si>
  <si>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</si>
  <si>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</si>
  <si>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</si>
  <si>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</si>
  <si>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</si>
  <si>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</si>
  <si>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</si>
  <si>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</si>
  <si>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</si>
  <si>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</si>
  <si>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</si>
  <si>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</si>
  <si>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</si>
  <si>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</si>
  <si>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</si>
  <si>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</si>
  <si>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</si>
  <si>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</si>
  <si>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</si>
  <si>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</si>
  <si>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</si>
  <si>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</si>
  <si>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</si>
  <si>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</si>
  <si>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</si>
  <si>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</si>
  <si>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</si>
  <si>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</si>
  <si>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</si>
  <si>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</si>
  <si>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</si>
  <si>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</si>
  <si>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</si>
  <si>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</si>
  <si>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</si>
  <si>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</si>
  <si>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</si>
  <si>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</si>
  <si>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</si>
  <si>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</si>
  <si>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</si>
  <si>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</si>
  <si>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</si>
  <si>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</si>
  <si>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</si>
  <si>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</si>
  <si>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</si>
  <si>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</si>
  <si>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</si>
  <si>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</si>
  <si>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</si>
  <si>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</si>
  <si>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</si>
  <si>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</si>
  <si>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</si>
  <si>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</si>
  <si>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</si>
  <si>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</si>
  <si>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</si>
  <si>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</si>
  <si>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</si>
  <si>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</si>
  <si>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</si>
  <si>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</si>
  <si>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</si>
  <si>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</si>
  <si>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</si>
  <si>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</si>
  <si>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</si>
  <si>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</si>
  <si>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</si>
  <si>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</si>
  <si>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</si>
  <si>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</si>
  <si>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</si>
  <si>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</si>
  <si>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</si>
  <si>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</si>
  <si>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</si>
  <si>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</si>
  <si>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</si>
  <si>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</si>
  <si>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</si>
  <si>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</si>
  <si>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</si>
  <si>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</si>
  <si>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</si>
  <si>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</si>
  <si>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</si>
  <si>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</si>
  <si>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</si>
  <si>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</si>
  <si>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</si>
  <si>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</si>
  <si>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</si>
  <si>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</si>
  <si>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</si>
  <si>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</si>
  <si>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</si>
  <si>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</si>
  <si>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</si>
  <si>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</si>
  <si>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</si>
  <si>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</si>
  <si>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</si>
  <si>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</si>
  <si>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</si>
  <si>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</si>
  <si>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</si>
  <si>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</si>
  <si>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</si>
  <si>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</si>
  <si>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</si>
  <si>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</si>
  <si>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</si>
  <si>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</si>
  <si>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</si>
  <si>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</si>
  <si>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</si>
  <si>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</si>
  <si>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</si>
  <si>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</si>
  <si>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</si>
  <si>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</si>
  <si>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</si>
  <si>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</si>
  <si>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</si>
  <si>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</si>
  <si>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</si>
  <si>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</si>
  <si>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</si>
  <si>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</si>
  <si>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</si>
  <si>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</si>
  <si>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</si>
  <si>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</si>
  <si>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</si>
  <si>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</si>
  <si>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</si>
  <si>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</si>
  <si>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</si>
  <si>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</si>
  <si>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</si>
  <si>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</si>
  <si>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</si>
  <si>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</si>
  <si>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</si>
  <si>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</si>
  <si>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</si>
  <si>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</si>
  <si>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</si>
  <si>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</si>
  <si>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</si>
  <si>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</si>
  <si>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</si>
  <si>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</si>
  <si>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</si>
  <si>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</si>
  <si>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</si>
  <si>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</si>
  <si>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</si>
  <si>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</si>
  <si>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</si>
  <si>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</si>
  <si>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</si>
  <si>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</si>
  <si>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</si>
  <si>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</si>
  <si>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</si>
  <si>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</si>
  <si>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</si>
  <si>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</si>
  <si>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</si>
  <si>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</si>
  <si>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</si>
  <si>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</si>
  <si>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</si>
  <si>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</si>
  <si>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</si>
  <si>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</si>
  <si>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</si>
  <si>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</si>
  <si>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</si>
  <si>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</si>
  <si>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</si>
  <si>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</si>
  <si>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</si>
  <si>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</si>
  <si>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</si>
  <si>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</si>
  <si>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</si>
  <si>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</si>
  <si>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</si>
  <si>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</si>
  <si>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</si>
  <si>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</si>
  <si>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</si>
  <si>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</si>
  <si>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</si>
  <si>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</si>
  <si>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</si>
  <si>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</si>
  <si>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</si>
  <si>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</si>
  <si>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</si>
  <si>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</si>
  <si>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</si>
  <si>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</si>
  <si>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</si>
  <si>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</si>
  <si>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</si>
  <si>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</si>
  <si>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</si>
  <si>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</si>
  <si>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</si>
  <si>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</si>
  <si>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</si>
  <si>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</si>
  <si>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</si>
  <si>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</si>
  <si>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</si>
  <si>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</si>
  <si>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</si>
  <si>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</si>
  <si>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</si>
  <si>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</si>
  <si>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</si>
  <si>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</si>
  <si>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</si>
  <si>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</si>
  <si>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</si>
  <si>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</si>
  <si>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</si>
  <si>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</si>
  <si>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</si>
  <si>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</si>
  <si>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</si>
  <si>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</si>
  <si>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</si>
  <si>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</si>
  <si>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</si>
  <si>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</si>
  <si>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</si>
  <si>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</si>
  <si>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</si>
  <si>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</si>
  <si>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</si>
  <si>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</si>
  <si>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</si>
  <si>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</si>
  <si>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</si>
  <si>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</si>
  <si>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</si>
  <si>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</si>
  <si>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</si>
  <si>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</si>
  <si>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</si>
  <si>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</si>
  <si>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</si>
  <si>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</si>
  <si>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</si>
  <si>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</si>
  <si>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</si>
  <si>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</si>
  <si>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</si>
  <si>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</si>
  <si>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</si>
  <si>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</si>
  <si>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</si>
  <si>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</si>
  <si>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</si>
  <si>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</si>
  <si>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</si>
  <si>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</si>
  <si>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</si>
  <si>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</si>
  <si>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</si>
  <si>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</si>
  <si>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</si>
  <si>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</si>
  <si>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</si>
  <si>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</si>
  <si>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</si>
  <si>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</si>
  <si>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</si>
  <si>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</si>
  <si>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</si>
  <si>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</si>
  <si>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</si>
  <si>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</si>
  <si>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</si>
  <si>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</si>
  <si>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</si>
  <si>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</si>
  <si>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</si>
  <si>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</si>
  <si>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</si>
  <si>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</si>
  <si>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</si>
  <si>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</si>
  <si>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</si>
  <si>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</si>
  <si>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</si>
  <si>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</si>
  <si>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</si>
  <si>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</si>
  <si>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</si>
  <si>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</si>
  <si>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</si>
  <si>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</si>
  <si>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</si>
  <si>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</si>
  <si>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</si>
  <si>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</si>
  <si>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</si>
  <si>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</si>
  <si>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</si>
  <si>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</si>
  <si>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</si>
  <si>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</si>
  <si>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</si>
  <si>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</si>
  <si>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</si>
  <si>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</si>
  <si>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</si>
  <si>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</si>
  <si>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</si>
  <si>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</si>
  <si>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</si>
  <si>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</si>
  <si>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</si>
  <si>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</si>
  <si>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</si>
  <si>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</si>
  <si>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</si>
  <si>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</si>
  <si>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</si>
  <si>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</si>
  <si>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</si>
  <si>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</si>
  <si>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</si>
  <si>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</si>
  <si>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</si>
  <si>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</si>
  <si>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</si>
  <si>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</si>
  <si>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</si>
  <si>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</si>
  <si>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</si>
  <si>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</si>
  <si>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</si>
  <si>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</si>
  <si>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</si>
  <si>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</si>
  <si>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</si>
  <si>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</si>
  <si>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</si>
  <si>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</si>
  <si>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</si>
  <si>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</si>
  <si>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</si>
  <si>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</si>
  <si>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</si>
  <si>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</si>
  <si>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</si>
  <si>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</si>
  <si>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</si>
  <si>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</si>
  <si>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</si>
  <si>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</si>
  <si>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</si>
  <si>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</si>
  <si>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</si>
  <si>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</si>
  <si>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</si>
  <si>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</si>
  <si>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</si>
  <si>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</si>
  <si>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</si>
  <si>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</si>
  <si>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</si>
  <si>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</si>
  <si>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</si>
  <si>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</si>
  <si>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</si>
  <si>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</si>
  <si>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</si>
  <si>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</si>
  <si>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</si>
  <si>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</si>
  <si>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</si>
  <si>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</si>
  <si>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</si>
  <si>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</si>
  <si>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</si>
  <si>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</si>
  <si>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</si>
  <si>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</si>
  <si>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</si>
  <si>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</si>
  <si>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</si>
  <si>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</si>
  <si>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</si>
  <si>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</si>
  <si>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</si>
  <si>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</si>
  <si>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</si>
  <si>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</si>
  <si>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</si>
  <si>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</si>
  <si>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</si>
  <si>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</si>
  <si>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</si>
  <si>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</si>
  <si>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</si>
  <si>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</si>
  <si>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</si>
  <si>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</si>
  <si>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</si>
  <si>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</si>
  <si>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</si>
  <si>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</si>
  <si>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</si>
  <si>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</si>
  <si>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</si>
  <si>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</si>
  <si>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</si>
  <si>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</si>
  <si>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</si>
  <si>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</si>
  <si>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</si>
  <si>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</si>
  <si>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</si>
  <si>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</si>
  <si>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</si>
  <si>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</si>
  <si>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</si>
  <si>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</si>
  <si>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</si>
  <si>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</si>
  <si>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</si>
  <si>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</si>
  <si>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</si>
  <si>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</si>
  <si>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</si>
  <si>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</si>
  <si>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</si>
  <si>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</si>
  <si>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</si>
  <si>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</si>
  <si>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</si>
  <si>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</si>
  <si>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</si>
  <si>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</si>
  <si>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</si>
  <si>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</si>
  <si>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</si>
  <si>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</si>
  <si>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</si>
  <si>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</si>
  <si>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</si>
  <si>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</si>
  <si>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</si>
  <si>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</si>
  <si>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</si>
  <si>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</si>
  <si>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</si>
  <si>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</si>
  <si>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</si>
  <si>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</si>
  <si>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</si>
  <si>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</si>
  <si>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</si>
  <si>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</si>
  <si>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</si>
  <si>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</si>
  <si>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</si>
  <si>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</si>
  <si>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</si>
  <si>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</si>
  <si>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</si>
  <si>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</si>
  <si>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</si>
  <si>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</si>
  <si>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</si>
  <si>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</si>
  <si>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</si>
  <si>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</si>
  <si>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</si>
  <si>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</si>
  <si>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</si>
  <si>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</si>
  <si>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</si>
  <si>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</si>
  <si>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</si>
  <si>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</si>
  <si>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</si>
  <si>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</si>
  <si>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</si>
  <si>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</si>
  <si>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</si>
  <si>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</si>
  <si>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</si>
  <si>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</si>
  <si>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</si>
  <si>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</si>
  <si>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</si>
  <si>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</si>
  <si>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</si>
  <si>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</si>
  <si>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</si>
  <si>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</si>
  <si>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</si>
  <si>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</si>
  <si>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</si>
  <si>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</si>
  <si>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</si>
  <si>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</si>
  <si>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</si>
  <si>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</si>
  <si>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</si>
  <si>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</si>
  <si>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</si>
  <si>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</si>
  <si>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</si>
  <si>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</si>
  <si>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</si>
  <si>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</si>
  <si>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</si>
  <si>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</si>
  <si>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</si>
  <si>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</si>
  <si>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</si>
  <si>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</si>
  <si>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</si>
  <si>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</si>
  <si>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</si>
  <si>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</si>
  <si>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</si>
  <si>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</si>
  <si>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</si>
  <si>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</si>
  <si>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</si>
  <si>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</si>
  <si>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</si>
  <si>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</si>
  <si>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</si>
  <si>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</si>
  <si>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</si>
  <si>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</si>
  <si>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</si>
  <si>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</si>
  <si>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</si>
  <si>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</si>
  <si>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</si>
  <si>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</si>
  <si>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</si>
  <si>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</si>
  <si>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</si>
  <si>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</si>
  <si>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</si>
  <si>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</si>
  <si>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</si>
  <si>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</si>
  <si>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</si>
  <si>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</si>
  <si>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</si>
  <si>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</si>
  <si>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</si>
  <si>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</si>
  <si>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</si>
  <si>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</si>
  <si>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</si>
  <si>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</si>
  <si>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</si>
  <si>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</si>
  <si>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</si>
  <si>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</si>
  <si>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</si>
  <si>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</si>
  <si>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</si>
  <si>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</si>
  <si>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</si>
  <si>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</si>
  <si>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</si>
  <si>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</si>
  <si>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</si>
  <si>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</si>
  <si>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</si>
  <si>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</si>
  <si>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</si>
  <si>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</si>
  <si>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</si>
  <si>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</si>
  <si>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</si>
  <si>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</si>
  <si>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</si>
  <si>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</si>
  <si>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</si>
  <si>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</si>
  <si>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</si>
  <si>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</si>
  <si>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</si>
  <si>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</si>
  <si>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</si>
  <si>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</si>
  <si>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</si>
  <si>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</si>
  <si>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</si>
  <si>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</si>
  <si>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</si>
  <si>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</si>
  <si>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</si>
  <si>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</si>
  <si>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</si>
  <si>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</si>
  <si>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</si>
  <si>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</si>
  <si>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</si>
  <si>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</si>
  <si>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</si>
  <si>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</si>
  <si>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</si>
  <si>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</si>
  <si>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</si>
  <si>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</si>
  <si>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</si>
  <si>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</si>
  <si>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</si>
  <si>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</si>
  <si>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</si>
  <si>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</si>
  <si>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</si>
  <si>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</si>
  <si>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</si>
  <si>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</si>
  <si>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</si>
  <si>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</si>
  <si>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</si>
  <si>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</si>
  <si>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</si>
  <si>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</si>
  <si>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</si>
  <si>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</si>
  <si>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</si>
  <si>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</si>
  <si>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</si>
  <si>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</si>
  <si>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</si>
  <si>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</si>
  <si>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</si>
  <si>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</si>
  <si>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</si>
  <si>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</si>
  <si>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</si>
  <si>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</si>
  <si>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</si>
  <si>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</si>
  <si>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</si>
  <si>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</si>
  <si>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</si>
  <si>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</si>
  <si>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</si>
  <si>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</si>
  <si>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</si>
  <si>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</si>
  <si>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</si>
  <si>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</si>
  <si>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</si>
  <si>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</si>
  <si>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</si>
  <si>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</si>
  <si>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</si>
  <si>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</si>
  <si>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</si>
  <si>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</si>
  <si>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</si>
  <si>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</si>
  <si>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</si>
  <si>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</si>
  <si>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</si>
  <si>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</si>
  <si>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</si>
  <si>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</si>
  <si>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</si>
  <si>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</si>
  <si>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</si>
  <si>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</si>
  <si>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</si>
  <si>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</si>
  <si>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</si>
  <si>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</si>
  <si>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</si>
  <si>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</si>
  <si>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</si>
  <si>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</si>
  <si>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</si>
  <si>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</si>
  <si>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</si>
  <si>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</si>
  <si>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</si>
  <si>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</si>
  <si>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</si>
  <si>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</si>
  <si>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</si>
  <si>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</si>
  <si>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</si>
  <si>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</si>
  <si>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</si>
  <si>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</si>
  <si>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</si>
  <si>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</si>
  <si>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</si>
  <si>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</si>
  <si>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</si>
  <si>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</si>
  <si>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</si>
  <si>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</si>
  <si>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</si>
  <si>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</si>
  <si>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</si>
  <si>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</si>
  <si>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</si>
  <si>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</si>
  <si>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</si>
  <si>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</si>
  <si>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</si>
  <si>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</si>
  <si>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</si>
  <si>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</si>
  <si>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</si>
  <si>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</si>
  <si>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</si>
  <si>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</si>
  <si>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</si>
  <si>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</si>
  <si>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</si>
  <si>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</si>
  <si>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</si>
  <si>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</si>
  <si>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</si>
  <si>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</si>
  <si>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</si>
  <si>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</si>
  <si>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</si>
  <si>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</si>
  <si>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</si>
  <si>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</si>
  <si>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</si>
  <si>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</si>
  <si>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</si>
  <si>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</si>
  <si>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</si>
  <si>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</si>
  <si>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</si>
  <si>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</si>
  <si>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</si>
  <si>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</si>
  <si>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</si>
  <si>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</si>
  <si>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</si>
  <si>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</si>
  <si>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</si>
  <si>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</si>
  <si>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</si>
  <si>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</si>
  <si>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</si>
  <si>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</si>
  <si>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</si>
  <si>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</si>
  <si>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</si>
  <si>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</si>
  <si>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</si>
  <si>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</si>
  <si>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</si>
  <si>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</si>
  <si>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</si>
  <si>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</si>
  <si>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</si>
  <si>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</si>
  <si>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</si>
  <si>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</si>
  <si>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</si>
  <si>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</si>
  <si>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</si>
  <si>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</si>
  <si>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</si>
  <si>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</si>
  <si>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</si>
  <si>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</si>
  <si>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</si>
  <si>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</si>
  <si>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</si>
  <si>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</si>
  <si>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</si>
  <si>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</si>
  <si>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</si>
  <si>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</si>
  <si>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</si>
  <si>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</si>
  <si>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</si>
  <si>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</si>
  <si>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</si>
  <si>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</si>
  <si>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</si>
  <si>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</si>
  <si>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</si>
  <si>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</si>
  <si>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</si>
  <si>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</si>
  <si>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</si>
  <si>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</si>
  <si>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</si>
  <si>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</si>
  <si>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</si>
  <si>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</si>
  <si>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</si>
  <si>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</si>
  <si>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</si>
  <si>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</si>
  <si>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</si>
  <si>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</si>
  <si>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</si>
  <si>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</si>
  <si>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</si>
  <si>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</si>
  <si>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</si>
  <si>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</si>
  <si>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</si>
  <si>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</si>
  <si>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</si>
  <si>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</si>
  <si>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</si>
  <si>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</si>
  <si>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</si>
  <si>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</si>
  <si>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</si>
  <si>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</si>
  <si>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</si>
  <si>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</si>
  <si>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</si>
  <si>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</si>
  <si>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</si>
  <si>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</si>
  <si>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</si>
  <si>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</si>
  <si>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</si>
  <si>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</si>
  <si>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</si>
  <si>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</si>
  <si>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</si>
  <si>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</si>
  <si>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</si>
  <si>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</si>
  <si>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</si>
  <si>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</si>
  <si>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</si>
  <si>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</si>
  <si>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</si>
  <si>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</si>
  <si>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</si>
  <si>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</si>
  <si>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</si>
  <si>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</si>
  <si>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</si>
  <si>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</si>
  <si>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</si>
  <si>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</si>
  <si>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</si>
  <si>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</si>
  <si>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</si>
  <si>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</si>
  <si>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</si>
  <si>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</si>
  <si>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</si>
  <si>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</si>
  <si>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</si>
  <si>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</si>
  <si>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</si>
  <si>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</si>
  <si>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</si>
  <si>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</si>
  <si>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</si>
  <si>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</si>
  <si>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</si>
  <si>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</si>
  <si>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</si>
  <si>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</si>
  <si>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</si>
  <si>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</si>
  <si>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</si>
  <si>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</si>
  <si>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</si>
  <si>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</si>
  <si>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</si>
  <si>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</si>
  <si>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</si>
  <si>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</si>
  <si>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</si>
  <si>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</si>
  <si>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</si>
  <si>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</si>
  <si>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</si>
  <si>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</si>
  <si>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</si>
  <si>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</si>
  <si>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</si>
  <si>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</si>
  <si>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</si>
  <si>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</si>
  <si>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</si>
  <si>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</si>
  <si>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</si>
  <si>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</si>
  <si>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</si>
  <si>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</si>
  <si>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</si>
  <si>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</si>
  <si>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</si>
  <si>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</si>
  <si>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</si>
  <si>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</si>
  <si>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</si>
  <si>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</si>
  <si>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</si>
  <si>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</si>
  <si>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</si>
  <si>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</si>
  <si>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</si>
  <si>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</si>
  <si>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</si>
  <si>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</si>
  <si>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</si>
  <si>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</si>
  <si>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</si>
  <si>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</si>
  <si>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</si>
  <si>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</si>
  <si>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</si>
  <si>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</si>
  <si>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</si>
  <si>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</si>
  <si>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</si>
  <si>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</si>
  <si>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</si>
  <si>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</si>
  <si>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</si>
  <si>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</si>
  <si>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</si>
  <si>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</si>
  <si>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</si>
  <si>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</si>
  <si>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</si>
  <si>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</si>
  <si>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</si>
  <si>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</si>
  <si>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</si>
  <si>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</si>
  <si>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</si>
  <si>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</si>
  <si>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</si>
  <si>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</si>
  <si>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</si>
  <si>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</si>
  <si>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</si>
  <si>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</si>
  <si>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</si>
  <si>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</si>
  <si>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</si>
  <si>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</si>
  <si>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</si>
  <si>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</si>
  <si>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</si>
  <si>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</si>
  <si>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</si>
  <si>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</si>
  <si>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</si>
  <si>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</si>
  <si>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</si>
  <si>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</si>
  <si>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</si>
  <si>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</si>
  <si>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</si>
  <si>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</si>
  <si>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</si>
  <si>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</si>
  <si>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</si>
  <si>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</si>
  <si>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</si>
  <si>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</si>
  <si>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</si>
  <si>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</si>
  <si>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</si>
  <si>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</si>
  <si>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</si>
  <si>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</si>
  <si>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</si>
  <si>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</si>
  <si>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</si>
  <si>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</si>
  <si>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</si>
  <si>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</si>
  <si>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</si>
  <si>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</si>
  <si>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</si>
  <si>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</si>
  <si>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</si>
  <si>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</si>
  <si>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</si>
  <si>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</si>
  <si>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</si>
  <si>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</si>
  <si>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</si>
  <si>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</si>
  <si>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</si>
  <si>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</si>
  <si>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</si>
  <si>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</si>
  <si>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</si>
  <si>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</si>
  <si>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</si>
  <si>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</si>
  <si>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</si>
  <si>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</si>
  <si>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</si>
  <si>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</si>
  <si>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</si>
  <si>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</si>
  <si>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</si>
  <si>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</si>
  <si>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</si>
  <si>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</si>
  <si>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</si>
  <si>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</si>
  <si>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</si>
  <si>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</si>
  <si>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</si>
  <si>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</si>
  <si>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</si>
  <si>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</si>
  <si>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</si>
  <si>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</si>
  <si>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</si>
  <si>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</si>
  <si>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</si>
  <si>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</si>
  <si>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</si>
  <si>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</si>
  <si>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</si>
  <si>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</si>
  <si>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</si>
  <si>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</si>
  <si>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</si>
  <si>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</si>
  <si>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</si>
  <si>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</si>
  <si>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</si>
  <si>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</si>
  <si>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</si>
  <si>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</si>
  <si>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</si>
  <si>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</si>
  <si>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</si>
  <si>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</si>
  <si>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</si>
  <si>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</si>
  <si>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</si>
  <si>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</si>
  <si>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</si>
  <si>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</si>
  <si>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</si>
  <si>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</si>
  <si>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</si>
  <si>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</si>
  <si>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</si>
  <si>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</si>
  <si>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</si>
  <si>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</si>
  <si>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</si>
  <si>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</si>
  <si>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</si>
  <si>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</si>
  <si>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</si>
  <si>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</si>
  <si>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</si>
  <si>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</si>
  <si>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</si>
  <si>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</si>
  <si>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</si>
  <si>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</si>
  <si>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</si>
  <si>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</si>
  <si>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</si>
  <si>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</si>
  <si>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</si>
  <si>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</si>
  <si>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</si>
  <si>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</si>
  <si>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</si>
  <si>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</si>
  <si>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</si>
  <si>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</si>
  <si>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</si>
  <si>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</si>
  <si>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</si>
  <si>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</si>
  <si>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</si>
  <si>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</si>
  <si>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</si>
  <si>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</si>
  <si>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</si>
  <si>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</si>
  <si>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</si>
  <si>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</si>
  <si>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</si>
  <si>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</si>
  <si>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</si>
  <si>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</si>
  <si>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</si>
  <si>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</si>
  <si>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</si>
  <si>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</si>
  <si>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</si>
  <si>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</si>
  <si>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</si>
  <si>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</si>
  <si>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</si>
  <si>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</si>
  <si>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</si>
  <si>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</si>
  <si>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</si>
  <si>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</si>
  <si>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</si>
  <si>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</si>
  <si>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</si>
  <si>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</si>
  <si>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</si>
  <si>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</si>
  <si>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</si>
  <si>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</si>
  <si>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</si>
  <si>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</si>
  <si>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</si>
  <si>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</si>
  <si>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</si>
  <si>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</si>
  <si>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</si>
  <si>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</si>
  <si>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</si>
  <si>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</si>
  <si>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</si>
  <si>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</si>
  <si>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</si>
  <si>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</si>
  <si>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</si>
  <si>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</si>
  <si>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</si>
  <si>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</si>
  <si>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</si>
  <si>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</si>
  <si>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</si>
  <si>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</si>
  <si>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</si>
  <si>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</si>
  <si>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</si>
  <si>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</si>
  <si>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</si>
  <si>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</si>
  <si>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</si>
  <si>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</si>
  <si>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</si>
  <si>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</si>
  <si>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</si>
  <si>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</si>
  <si>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</si>
  <si>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</si>
  <si>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</si>
  <si>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</si>
  <si>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</si>
  <si>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</si>
  <si>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</si>
  <si>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</si>
  <si>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</si>
  <si>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</si>
  <si>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</si>
  <si>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</si>
  <si>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</si>
  <si>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</si>
  <si>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</si>
  <si>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</si>
  <si>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</si>
  <si>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</si>
  <si>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</si>
  <si>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</si>
  <si>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</si>
  <si>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</si>
  <si>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</si>
  <si>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</si>
  <si>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</si>
  <si>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</si>
  <si>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</si>
  <si>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</si>
  <si>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</si>
  <si>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</si>
  <si>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</si>
  <si>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</si>
  <si>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</si>
  <si>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</si>
  <si>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</si>
  <si>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</si>
  <si>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</si>
  <si>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</si>
  <si>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</si>
  <si>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</si>
  <si>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</si>
  <si>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</si>
  <si>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</si>
  <si>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</si>
  <si>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</si>
  <si>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</si>
  <si>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</si>
  <si>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</si>
  <si>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</si>
  <si>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</si>
  <si>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</si>
  <si>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</si>
  <si>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</si>
  <si>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</si>
  <si>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</si>
  <si>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</si>
  <si>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</si>
  <si>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</si>
  <si>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</si>
  <si>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</si>
  <si>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</si>
  <si>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</si>
  <si>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</si>
  <si>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</si>
  <si>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</si>
  <si>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</si>
  <si>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</si>
  <si>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</si>
  <si>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</si>
  <si>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</si>
  <si>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</si>
  <si>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</si>
  <si>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</si>
  <si>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</si>
  <si>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</si>
  <si>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</si>
  <si>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</si>
  <si>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</si>
  <si>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</si>
  <si>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</si>
  <si>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</si>
  <si>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</si>
  <si>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</si>
  <si>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</si>
  <si>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</si>
  <si>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</si>
  <si>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</si>
  <si>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</si>
  <si>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</si>
  <si>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</si>
  <si>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</si>
  <si>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</si>
  <si>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</si>
  <si>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</si>
  <si>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</si>
  <si>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</si>
  <si>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</si>
  <si>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</si>
  <si>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</si>
  <si>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</si>
  <si>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</si>
  <si>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</si>
  <si>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</si>
  <si>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</si>
  <si>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</si>
  <si>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</si>
  <si>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</si>
  <si>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</si>
  <si>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</si>
  <si>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</si>
  <si>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</si>
  <si>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</si>
  <si>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</si>
  <si>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</si>
  <si>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</si>
  <si>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</si>
  <si>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</si>
  <si>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</si>
  <si>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</si>
  <si>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</si>
  <si>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</si>
  <si>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</si>
  <si>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</si>
  <si>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</si>
  <si>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</si>
  <si>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</si>
  <si>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</si>
  <si>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</si>
  <si>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</si>
  <si>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</si>
  <si>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</si>
  <si>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</si>
  <si>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</si>
  <si>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</si>
  <si>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</si>
  <si>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</si>
  <si>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</si>
  <si>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</si>
  <si>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</si>
  <si>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</si>
  <si>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</si>
  <si>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</si>
  <si>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</si>
  <si>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</si>
  <si>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</si>
  <si>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</si>
  <si>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</si>
  <si>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</si>
  <si>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</si>
  <si>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</si>
  <si>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</si>
  <si>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</si>
  <si>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</si>
  <si>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</si>
  <si>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</si>
  <si>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</si>
  <si>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</si>
  <si>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</si>
  <si>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</si>
  <si>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</si>
  <si>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</si>
  <si>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</si>
  <si>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</si>
  <si>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</si>
  <si>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</si>
  <si>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</si>
  <si>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</si>
  <si>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</si>
  <si>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</si>
  <si>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</si>
  <si>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</si>
  <si>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</si>
  <si>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</si>
  <si>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</si>
  <si>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</si>
  <si>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</si>
  <si>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</si>
  <si>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</si>
  <si>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</si>
  <si>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</si>
  <si>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</si>
  <si>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</si>
  <si>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</si>
  <si>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</si>
  <si>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</si>
  <si>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</si>
  <si>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</si>
  <si>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</si>
  <si>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</si>
  <si>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</si>
  <si>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</si>
  <si>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</si>
  <si>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</si>
  <si>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</si>
  <si>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</si>
  <si>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</si>
  <si>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</si>
  <si>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</si>
  <si>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</si>
  <si>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</si>
  <si>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</si>
  <si>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</si>
  <si>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</si>
  <si>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</si>
  <si>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</si>
  <si>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</si>
  <si>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</si>
  <si>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</si>
  <si>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</si>
  <si>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</si>
  <si>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</si>
  <si>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</si>
  <si>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</si>
  <si>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</si>
  <si>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</si>
  <si>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</si>
  <si>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</si>
  <si>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</si>
  <si>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</si>
  <si>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</si>
  <si>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</si>
  <si>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</si>
  <si>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</si>
  <si>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</si>
  <si>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</si>
  <si>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</si>
  <si>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</si>
  <si>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</si>
  <si>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</si>
  <si>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</si>
  <si>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</si>
  <si>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</si>
  <si>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</si>
  <si>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</si>
  <si>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</si>
  <si>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</si>
  <si>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</si>
  <si>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</si>
  <si>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</si>
  <si>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</si>
  <si>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</si>
  <si>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</si>
  <si>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</si>
  <si>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</si>
  <si>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</si>
  <si>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</si>
  <si>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</si>
  <si>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</si>
  <si>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</si>
  <si>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</si>
  <si>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</si>
  <si>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</si>
  <si>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</si>
  <si>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</si>
  <si>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</si>
  <si>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</si>
  <si>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</si>
  <si>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</si>
  <si>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</si>
  <si>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</si>
  <si>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</si>
  <si>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</si>
  <si>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</si>
  <si>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</si>
  <si>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</si>
  <si>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</si>
  <si>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</si>
  <si>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</si>
  <si>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</si>
  <si>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</si>
  <si>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</si>
  <si>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</si>
  <si>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</si>
  <si>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</si>
  <si>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</si>
  <si>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</si>
  <si>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</si>
  <si>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</si>
  <si>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</si>
  <si>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</si>
  <si>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</si>
  <si>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</si>
  <si>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</si>
  <si>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</si>
  <si>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</si>
  <si>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</si>
  <si>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</si>
  <si>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</si>
  <si>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</si>
  <si>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</si>
  <si>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</si>
  <si>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</si>
  <si>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</si>
  <si>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</si>
  <si>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</si>
  <si>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</si>
  <si>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</si>
  <si>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</si>
  <si>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</si>
  <si>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</si>
  <si>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</si>
  <si>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</si>
  <si>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</si>
  <si>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</si>
  <si>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</si>
  <si>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</si>
  <si>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</si>
  <si>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</si>
  <si>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</si>
  <si>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</si>
  <si>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</si>
  <si>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</si>
  <si>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</si>
  <si>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</si>
  <si>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</si>
  <si>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</si>
  <si>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</si>
  <si>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</si>
  <si>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</si>
  <si>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</si>
  <si>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</si>
  <si>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</si>
  <si>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</si>
  <si>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</si>
  <si>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</si>
  <si>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</si>
  <si>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</si>
  <si>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</si>
  <si>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</si>
  <si>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</si>
  <si>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</si>
  <si>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</si>
  <si>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</si>
  <si>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</si>
  <si>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</si>
  <si>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</si>
  <si>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</si>
  <si>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</si>
  <si>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</si>
  <si>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</si>
  <si>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</si>
  <si>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</si>
  <si>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</si>
  <si>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</si>
  <si>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</si>
  <si>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</si>
  <si>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</si>
  <si>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</si>
  <si>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</si>
  <si>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</si>
  <si>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</si>
  <si>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</si>
  <si>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</si>
  <si>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</si>
  <si>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</si>
  <si>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</si>
  <si>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</si>
  <si>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</si>
  <si>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</si>
  <si>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</si>
  <si>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</si>
  <si>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</si>
  <si>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</si>
  <si>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</si>
  <si>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</si>
  <si>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</si>
  <si>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</si>
  <si>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</si>
  <si>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</si>
  <si>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</si>
  <si>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</si>
  <si>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</si>
  <si>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</si>
  <si>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</si>
  <si>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</si>
  <si>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</si>
  <si>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</si>
  <si>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</si>
  <si>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</si>
  <si>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</si>
  <si>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</si>
  <si>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</si>
  <si>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</si>
  <si>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</si>
  <si>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</si>
  <si>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</si>
  <si>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</si>
  <si>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</si>
  <si>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</si>
  <si>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</si>
  <si>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</si>
  <si>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</si>
  <si>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</si>
  <si>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</si>
  <si>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</si>
  <si>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</si>
  <si>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</si>
  <si>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</si>
  <si>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</si>
  <si>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</si>
  <si>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</si>
  <si>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</si>
  <si>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</si>
  <si>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</si>
  <si>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</si>
  <si>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</si>
  <si>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</si>
  <si>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</si>
  <si>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</si>
  <si>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</si>
  <si>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</si>
  <si>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</si>
  <si>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</si>
  <si>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</si>
  <si>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</si>
  <si>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</si>
  <si>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</si>
  <si>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</si>
  <si>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</si>
  <si>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</si>
  <si>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</si>
  <si>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</si>
  <si>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</si>
  <si>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</si>
  <si>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</si>
  <si>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</si>
  <si>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</si>
  <si>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</si>
  <si>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</si>
  <si>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</si>
  <si>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</si>
  <si>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</si>
  <si>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</si>
  <si>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</si>
  <si>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</si>
  <si>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</si>
  <si>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</si>
  <si>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</si>
  <si>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</si>
  <si>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</si>
  <si>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</si>
  <si>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</si>
  <si>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</si>
  <si>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</si>
  <si>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</si>
  <si>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</si>
  <si>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</si>
  <si>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</si>
  <si>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</si>
  <si>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</si>
  <si>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</si>
  <si>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</si>
  <si>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</si>
  <si>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</si>
  <si>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</si>
  <si>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</si>
  <si>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</si>
  <si>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</si>
  <si>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</si>
  <si>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</si>
  <si>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</si>
  <si>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</si>
  <si>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</si>
  <si>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</si>
  <si>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</si>
  <si>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</si>
  <si>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</si>
  <si>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</si>
  <si>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</si>
  <si>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</si>
  <si>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</si>
  <si>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</si>
  <si>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</si>
  <si>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</si>
  <si>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</si>
  <si>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</si>
  <si>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</si>
  <si>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</si>
  <si>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</si>
  <si>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</si>
  <si>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</si>
  <si>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</si>
  <si>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</si>
  <si>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</si>
  <si>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</si>
  <si>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</si>
  <si>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</si>
  <si>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</si>
  <si>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</si>
  <si>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</si>
  <si>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</si>
  <si>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</si>
  <si>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</si>
  <si>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</si>
  <si>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</si>
  <si>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</si>
  <si>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</si>
  <si>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</si>
  <si>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</si>
  <si>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</si>
  <si>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</si>
  <si>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</si>
  <si>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</si>
  <si>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</si>
  <si>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</si>
  <si>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</si>
  <si>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</si>
  <si>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</si>
  <si>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</si>
  <si>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</si>
  <si>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</si>
  <si>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</si>
  <si>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</si>
  <si>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</si>
  <si>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</si>
  <si>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</si>
  <si>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</si>
  <si>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</si>
  <si>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</si>
  <si>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</si>
  <si>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</si>
  <si>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</si>
  <si>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</si>
  <si>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</si>
  <si>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</si>
  <si>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</si>
  <si>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</si>
  <si>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</si>
  <si>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</si>
  <si>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</si>
  <si>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</si>
  <si>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</si>
  <si>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</si>
  <si>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</si>
  <si>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</si>
  <si>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</si>
  <si>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</si>
  <si>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</si>
  <si>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</si>
  <si>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</si>
  <si>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</si>
  <si>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</si>
  <si>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</si>
  <si>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</si>
  <si>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</si>
  <si>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</si>
  <si>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</si>
  <si>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</si>
  <si>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</si>
  <si>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</si>
  <si>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</si>
  <si>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</si>
  <si>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</si>
  <si>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</si>
  <si>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</si>
  <si>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</si>
  <si>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</si>
  <si>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</si>
  <si>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</si>
  <si>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</si>
  <si>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</si>
  <si>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</si>
  <si>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</si>
  <si>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</si>
  <si>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</si>
  <si>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</si>
  <si>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</si>
  <si>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</si>
  <si>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</si>
  <si>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</si>
  <si>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</si>
  <si>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</si>
  <si>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</si>
  <si>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</si>
  <si>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</si>
  <si>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</si>
  <si>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</si>
  <si>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</si>
  <si>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</si>
  <si>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</si>
  <si>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</si>
  <si>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</si>
  <si>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</si>
  <si>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</si>
  <si>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</si>
  <si>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</si>
  <si>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</si>
  <si>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</si>
  <si>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</si>
  <si>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</si>
  <si>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</si>
  <si>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</si>
  <si>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</si>
  <si>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</si>
  <si>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</si>
  <si>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</si>
  <si>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</si>
  <si>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</si>
  <si>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</si>
  <si>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</si>
  <si>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</si>
  <si>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</si>
  <si>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</si>
  <si>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</si>
  <si>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</si>
  <si>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</si>
  <si>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</si>
  <si>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</si>
  <si>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</si>
  <si>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</si>
  <si>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</si>
  <si>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</si>
  <si>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</si>
  <si>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</si>
  <si>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</si>
  <si>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</si>
  <si>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</si>
  <si>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</si>
  <si>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</si>
  <si>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</si>
  <si>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</si>
  <si>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</si>
  <si>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</si>
  <si>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</si>
  <si>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</si>
  <si>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</si>
  <si>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</si>
  <si>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</si>
  <si>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</si>
  <si>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</si>
  <si>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</si>
  <si>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</si>
  <si>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</si>
  <si>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</si>
  <si>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</si>
  <si>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</si>
  <si>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</si>
  <si>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</si>
  <si>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</si>
  <si>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</si>
  <si>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</si>
  <si>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</si>
  <si>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</si>
  <si>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</si>
  <si>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</si>
  <si>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</si>
  <si>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</si>
  <si>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</si>
  <si>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</si>
  <si>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</si>
  <si>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</si>
  <si>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</si>
  <si>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</si>
  <si>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</si>
  <si>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</si>
  <si>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</si>
  <si>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</si>
  <si>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</si>
  <si>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</si>
  <si>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</si>
  <si>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</si>
  <si>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</si>
  <si>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</si>
  <si>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</si>
  <si>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</si>
  <si>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</si>
  <si>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</si>
  <si>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</si>
  <si>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</si>
  <si>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</si>
  <si>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</si>
  <si>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</si>
  <si>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</si>
  <si>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</si>
  <si>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</si>
  <si>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</si>
  <si>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</si>
  <si>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</si>
  <si>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</si>
  <si>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</si>
  <si>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</si>
  <si>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</si>
  <si>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</si>
  <si>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</si>
  <si>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</si>
  <si>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</si>
  <si>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</si>
  <si>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</si>
  <si>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</si>
  <si>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</si>
  <si>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</si>
  <si>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</si>
  <si>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</si>
  <si>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</si>
  <si>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</si>
  <si>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</si>
  <si>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</si>
  <si>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</si>
  <si>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</si>
  <si>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</si>
  <si>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</si>
  <si>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</si>
  <si>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</si>
  <si>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</si>
  <si>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</si>
  <si>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</si>
  <si>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</si>
  <si>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</si>
  <si>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</si>
  <si>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</si>
  <si>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</si>
  <si>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</si>
  <si>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</si>
  <si>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</si>
  <si>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</si>
  <si>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</si>
  <si>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</si>
  <si>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</si>
  <si>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</si>
  <si>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</si>
  <si>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</si>
  <si>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</si>
  <si>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</si>
  <si>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</si>
  <si>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</si>
  <si>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</si>
  <si>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</si>
  <si>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</si>
  <si>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</si>
  <si>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</si>
  <si>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</si>
  <si>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</si>
  <si>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</si>
  <si>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</si>
  <si>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</si>
  <si>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</si>
  <si>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</si>
  <si>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</si>
  <si>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</si>
  <si>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</si>
  <si>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</si>
  <si>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</si>
  <si>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</si>
  <si>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</si>
  <si>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</si>
  <si>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</si>
  <si>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</si>
  <si>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</si>
  <si>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</si>
  <si>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</si>
  <si>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</si>
  <si>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</si>
  <si>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</si>
  <si>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</si>
  <si>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</si>
  <si>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</si>
  <si>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</si>
  <si>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</si>
  <si>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</si>
  <si>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</si>
  <si>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</si>
  <si>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</si>
  <si>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</si>
  <si>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</si>
  <si>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</si>
  <si>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</si>
  <si>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</si>
  <si>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</si>
  <si>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</si>
  <si>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</si>
  <si>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</si>
  <si>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</si>
  <si>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</si>
  <si>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</si>
  <si>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</si>
  <si>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</si>
  <si>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</si>
  <si>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</si>
  <si>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</si>
  <si>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</si>
  <si>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</si>
  <si>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</si>
  <si>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</si>
  <si>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</si>
  <si>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</si>
  <si>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</si>
  <si>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</si>
  <si>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</si>
  <si>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</si>
  <si>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</si>
  <si>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</si>
  <si>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</si>
  <si>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</si>
  <si>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</si>
  <si>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</si>
  <si>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</si>
  <si>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</si>
  <si>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</si>
  <si>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</si>
  <si>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</si>
  <si>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</si>
  <si>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</si>
  <si>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</si>
  <si>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</si>
  <si>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</si>
  <si>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</si>
  <si>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</si>
  <si>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</si>
  <si>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</si>
  <si>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</si>
  <si>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</si>
  <si>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</si>
  <si>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</si>
  <si>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</si>
  <si>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</si>
  <si>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</si>
  <si>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</si>
  <si>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</si>
  <si>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</si>
  <si>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</si>
  <si>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</si>
  <si>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</si>
  <si>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</si>
  <si>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</si>
  <si>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</si>
  <si>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</si>
  <si>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</si>
  <si>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</si>
  <si>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</si>
  <si>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</si>
  <si>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</si>
  <si>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</si>
  <si>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</si>
  <si>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</si>
  <si>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</si>
  <si>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</si>
  <si>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</si>
  <si>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</si>
  <si>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</si>
  <si>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</si>
  <si>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</si>
  <si>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</si>
  <si>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</si>
  <si>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</si>
  <si>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</si>
  <si>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</si>
  <si>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</si>
  <si>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</si>
  <si>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</si>
  <si>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</si>
  <si>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</si>
  <si>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</si>
  <si>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</si>
  <si>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</si>
  <si>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</si>
  <si>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</si>
  <si>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</si>
  <si>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</si>
  <si>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</si>
  <si>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</si>
  <si>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</si>
  <si>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</si>
  <si>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</si>
  <si>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</si>
  <si>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</si>
  <si>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</si>
  <si>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</si>
  <si>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</si>
  <si>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</si>
  <si>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</si>
  <si>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</si>
  <si>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</si>
  <si>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</si>
  <si>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</si>
  <si>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</si>
  <si>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</si>
  <si>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</si>
  <si>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</si>
  <si>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</si>
  <si>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</si>
  <si>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</si>
  <si>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</si>
  <si>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</si>
  <si>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</si>
  <si>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</si>
  <si>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</si>
  <si>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</si>
  <si>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</si>
  <si>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</si>
  <si>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</si>
  <si>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</si>
  <si>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</si>
  <si>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</si>
  <si>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</si>
  <si>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</si>
  <si>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</si>
  <si>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</si>
  <si>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</si>
  <si>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</si>
  <si>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</si>
  <si>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</si>
  <si>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</si>
  <si>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</si>
  <si>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</si>
  <si>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</si>
  <si>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</si>
  <si>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</si>
  <si>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</si>
  <si>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</si>
  <si>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</si>
  <si>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</si>
  <si>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</si>
  <si>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</si>
  <si>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</si>
  <si>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</si>
  <si>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</si>
  <si>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</si>
  <si>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</si>
  <si>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</si>
  <si>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</si>
  <si>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</si>
  <si>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</si>
  <si>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</si>
  <si>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</si>
  <si>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</si>
  <si>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</si>
  <si>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</si>
  <si>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</si>
  <si>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</si>
  <si>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</si>
  <si>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</si>
  <si>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</si>
  <si>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</si>
  <si>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</si>
  <si>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</si>
  <si>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</si>
  <si>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</si>
  <si>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</si>
  <si>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</si>
  <si>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</si>
  <si>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</si>
  <si>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</si>
  <si>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</si>
  <si>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</si>
  <si>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</si>
  <si>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</si>
  <si>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</si>
  <si>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</si>
  <si>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</si>
  <si>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</si>
  <si>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</si>
  <si>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</si>
  <si>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</si>
  <si>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</si>
  <si>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</si>
  <si>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</si>
  <si>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</si>
  <si>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</si>
  <si>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</si>
  <si>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</si>
  <si>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</si>
  <si>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</si>
  <si>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</si>
  <si>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</si>
  <si>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</si>
  <si>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</si>
  <si>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</si>
  <si>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</si>
  <si>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</si>
  <si>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</si>
  <si>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</si>
  <si>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</si>
  <si>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</si>
  <si>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</si>
  <si>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</si>
  <si>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</si>
  <si>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</si>
  <si>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</si>
  <si>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</si>
  <si>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</si>
  <si>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</si>
  <si>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</si>
  <si>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</si>
  <si>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</si>
  <si>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</si>
  <si>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</si>
  <si>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</si>
  <si>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</si>
  <si>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</si>
  <si>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</si>
  <si>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</si>
  <si>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</si>
  <si>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</si>
  <si>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</si>
  <si>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</si>
  <si>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</si>
  <si>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</si>
  <si>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</si>
  <si>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</si>
  <si>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</si>
  <si>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</si>
  <si>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</si>
  <si>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</si>
  <si>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</si>
  <si>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</si>
  <si>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</si>
  <si>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</si>
  <si>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</si>
  <si>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</si>
  <si>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</si>
  <si>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</si>
  <si>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</si>
  <si>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</si>
  <si>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</si>
  <si>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</si>
  <si>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</si>
  <si>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</si>
  <si>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</si>
  <si>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</si>
  <si>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</si>
  <si>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</si>
  <si>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</si>
  <si>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</si>
  <si>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</si>
  <si>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</si>
  <si>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</si>
  <si>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</si>
  <si>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</si>
  <si>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</si>
  <si>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</si>
  <si>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</si>
  <si>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</si>
  <si>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</si>
  <si>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</si>
  <si>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</si>
  <si>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</si>
  <si>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</si>
  <si>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</si>
  <si>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</si>
  <si>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</si>
  <si>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</si>
  <si>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</si>
  <si>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</si>
  <si>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</si>
  <si>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</si>
  <si>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</si>
  <si>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</si>
  <si>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</si>
  <si>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</si>
  <si>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</si>
  <si>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</si>
  <si>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</si>
  <si>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</si>
  <si>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</si>
  <si>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</si>
  <si>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</si>
  <si>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</si>
  <si>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</si>
  <si>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</si>
  <si>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</si>
  <si>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</si>
  <si>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</si>
  <si>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</si>
  <si>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</si>
  <si>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</si>
  <si>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</si>
  <si>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</si>
  <si>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</si>
  <si>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</si>
  <si>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</si>
  <si>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</si>
  <si>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</si>
  <si>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</si>
  <si>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</si>
  <si>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</si>
  <si>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</si>
  <si>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</si>
  <si>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</si>
  <si>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</si>
  <si>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</si>
  <si>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</si>
  <si>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</si>
  <si>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</si>
  <si>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</si>
  <si>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</si>
  <si>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</si>
  <si>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</si>
  <si>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</si>
  <si>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</si>
  <si>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</si>
  <si>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</si>
  <si>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</si>
  <si>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</si>
  <si>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</si>
  <si>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</si>
  <si>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</si>
  <si>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</si>
  <si>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</si>
  <si>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</si>
  <si>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</si>
  <si>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</si>
  <si>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</si>
  <si>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</si>
  <si>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</si>
  <si>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</si>
  <si>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</si>
  <si>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</si>
  <si>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</si>
  <si>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</si>
  <si>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</si>
  <si>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</si>
  <si>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</si>
  <si>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</si>
  <si>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</si>
  <si>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</si>
  <si>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</si>
  <si>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</si>
  <si>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</si>
  <si>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</si>
  <si>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</si>
  <si>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</si>
  <si>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</si>
  <si>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</si>
  <si>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</si>
  <si>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</si>
  <si>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</si>
  <si>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</si>
  <si>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</si>
  <si>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</si>
  <si>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</si>
  <si>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</si>
  <si>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</si>
  <si>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</si>
  <si>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</si>
  <si>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</si>
  <si>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</si>
  <si>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</si>
  <si>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</si>
  <si>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</si>
  <si>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</si>
  <si>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</si>
  <si>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</si>
  <si>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</si>
  <si>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</si>
  <si>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</si>
  <si>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</si>
  <si>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</si>
  <si>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</si>
  <si>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</si>
  <si>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</si>
  <si>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</si>
  <si>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</si>
  <si>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</si>
  <si>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</si>
  <si>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</si>
  <si>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</si>
  <si>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</si>
  <si>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</si>
  <si>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</si>
  <si>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</si>
  <si>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</si>
  <si>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</si>
  <si>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</si>
  <si>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</si>
  <si>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</si>
  <si>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</si>
  <si>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</si>
  <si>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</si>
  <si>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</si>
  <si>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</si>
  <si>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</si>
  <si>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</si>
  <si>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</si>
  <si>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</si>
  <si>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</si>
  <si>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</si>
  <si>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</si>
  <si>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</si>
  <si>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</si>
  <si>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</si>
  <si>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</si>
  <si>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</si>
  <si>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</si>
  <si>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</si>
  <si>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</si>
  <si>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</si>
  <si>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</si>
  <si>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</si>
  <si>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</si>
  <si>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</si>
  <si>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</si>
  <si>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</si>
  <si>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</si>
  <si>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</si>
  <si>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</si>
  <si>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</si>
  <si>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</si>
  <si>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</si>
  <si>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</si>
  <si>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</si>
  <si>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</si>
  <si>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</si>
  <si>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</si>
  <si>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</si>
  <si>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</si>
  <si>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</si>
  <si>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</si>
  <si>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</si>
  <si>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</si>
  <si>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</si>
  <si>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</si>
  <si>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</si>
  <si>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</si>
  <si>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</si>
  <si>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</si>
  <si>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</si>
  <si>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</si>
  <si>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</si>
  <si>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</si>
  <si>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</si>
  <si>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</si>
  <si>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</si>
  <si>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</si>
  <si>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</si>
  <si>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</si>
  <si>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</si>
  <si>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</si>
  <si>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</si>
  <si>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</si>
  <si>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</si>
  <si>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</si>
  <si>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</si>
  <si>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</si>
  <si>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</si>
  <si>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</si>
  <si>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</si>
  <si>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</si>
  <si>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</si>
  <si>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</si>
  <si>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</si>
  <si>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</si>
  <si>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</si>
  <si>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</si>
  <si>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</si>
  <si>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</si>
  <si>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</si>
  <si>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</si>
  <si>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</si>
  <si>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</si>
  <si>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</si>
  <si>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</si>
  <si>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</si>
  <si>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</si>
  <si>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</si>
  <si>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</si>
  <si>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</si>
  <si>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</si>
  <si>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</si>
  <si>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</si>
  <si>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</si>
  <si>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</si>
  <si>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</si>
  <si>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</si>
  <si>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</si>
  <si>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</si>
  <si>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</si>
  <si>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</si>
  <si>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</si>
  <si>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</si>
  <si>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</si>
  <si>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</si>
  <si>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</si>
  <si>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</si>
  <si>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</si>
  <si>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</si>
  <si>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</si>
  <si>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</si>
  <si>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</si>
  <si>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</si>
  <si>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</si>
  <si>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</si>
  <si>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</si>
  <si>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</si>
  <si>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</si>
  <si>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</si>
  <si>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</si>
  <si>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</si>
  <si>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</si>
  <si>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</si>
  <si>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</si>
  <si>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</si>
  <si>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</si>
  <si>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</si>
  <si>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</si>
  <si>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</si>
  <si>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</si>
  <si>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</si>
  <si>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</si>
  <si>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</si>
  <si>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</si>
  <si>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</si>
  <si>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</si>
  <si>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</si>
  <si>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</si>
  <si>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</si>
  <si>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</si>
  <si>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</si>
  <si>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</si>
  <si>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</si>
  <si>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</si>
  <si>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</si>
  <si>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</si>
  <si>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</si>
  <si>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</si>
  <si>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</si>
  <si>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</si>
  <si>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</si>
  <si>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</si>
  <si>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</si>
  <si>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</si>
  <si>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</si>
  <si>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</si>
  <si>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</si>
  <si>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</si>
  <si>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</si>
  <si>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</si>
  <si>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</si>
  <si>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</si>
  <si>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</si>
  <si>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</si>
  <si>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</si>
  <si>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</si>
  <si>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</si>
  <si>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</si>
  <si>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</si>
  <si>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</si>
  <si>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</si>
  <si>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</si>
  <si>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</si>
  <si>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</si>
  <si>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</si>
  <si>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</si>
  <si>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</si>
  <si>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</si>
  <si>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</si>
  <si>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</si>
  <si>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</si>
  <si>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</si>
  <si>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</si>
  <si>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</si>
  <si>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</si>
  <si>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</si>
  <si>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</si>
  <si>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</si>
  <si>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</si>
  <si>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</si>
  <si>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</si>
  <si>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</si>
  <si>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</si>
  <si>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</si>
  <si>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</si>
  <si>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</si>
  <si>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</si>
  <si>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</si>
  <si>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</si>
  <si>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</si>
  <si>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</si>
  <si>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</si>
  <si>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</si>
  <si>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</si>
  <si>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</si>
  <si>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</si>
  <si>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</si>
  <si>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</si>
  <si>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</si>
  <si>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</si>
  <si>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</si>
  <si>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</si>
  <si>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</si>
  <si>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</si>
  <si>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</si>
  <si>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</si>
  <si>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</si>
  <si>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</si>
  <si>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</si>
  <si>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</si>
  <si>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</si>
  <si>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</si>
  <si>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</si>
  <si>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</si>
  <si>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</si>
  <si>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</si>
  <si>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</si>
  <si>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</si>
  <si>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</si>
  <si>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</si>
  <si>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</si>
  <si>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</si>
  <si>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</si>
  <si>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</si>
  <si>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</si>
  <si>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</si>
  <si>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</si>
  <si>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</si>
  <si>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</si>
  <si>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</si>
  <si>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</si>
  <si>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</si>
  <si>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</si>
  <si>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</si>
  <si>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</si>
  <si>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</si>
  <si>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</si>
  <si>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</si>
  <si>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</si>
  <si>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</si>
  <si>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</si>
  <si>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</si>
  <si>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</si>
  <si>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</si>
  <si>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</si>
  <si>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</si>
  <si>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</si>
  <si>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</si>
  <si>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</si>
  <si>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</si>
  <si>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</si>
  <si>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</si>
  <si>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</si>
  <si>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</si>
  <si>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</si>
  <si>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</si>
  <si>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</si>
  <si>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</si>
  <si>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</si>
  <si>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</si>
  <si>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</si>
  <si>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</si>
  <si>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</si>
  <si>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</si>
  <si>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</si>
  <si>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</si>
  <si>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</si>
  <si>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</si>
  <si>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</si>
  <si>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</si>
  <si>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</si>
  <si>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</si>
  <si>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</si>
  <si>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</si>
  <si>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</si>
  <si>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</si>
  <si>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</si>
  <si>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</si>
  <si>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</si>
  <si>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</si>
  <si>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</si>
  <si>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</si>
  <si>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</si>
  <si>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</si>
  <si>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</si>
  <si>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</si>
  <si>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</si>
  <si>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</si>
  <si>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</si>
  <si>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</si>
  <si>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</si>
  <si>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</si>
  <si>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</si>
  <si>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</si>
  <si>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</si>
  <si>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</si>
  <si>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</si>
  <si>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</si>
  <si>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</si>
  <si>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</si>
  <si>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</si>
  <si>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</si>
  <si>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</si>
  <si>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</si>
  <si>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</si>
  <si>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</si>
  <si>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</si>
  <si>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</si>
  <si>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</si>
  <si>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</si>
  <si>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</si>
  <si>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</si>
  <si>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</si>
  <si>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</si>
  <si>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</si>
  <si>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</si>
  <si>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</si>
  <si>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</si>
  <si>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</si>
  <si>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</si>
  <si>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</si>
  <si>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</si>
  <si>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</si>
  <si>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</si>
  <si>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</si>
  <si>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</si>
  <si>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</si>
  <si>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</si>
  <si>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</si>
  <si>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</si>
  <si>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</si>
  <si>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</si>
  <si>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</si>
  <si>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</si>
  <si>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</si>
  <si>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</si>
  <si>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</si>
  <si>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</si>
  <si>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</si>
  <si>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</si>
  <si>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</si>
  <si>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</si>
  <si>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</si>
  <si>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</si>
  <si>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</si>
  <si>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</si>
  <si>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</si>
  <si>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</si>
  <si>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</si>
  <si>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</si>
  <si>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</si>
  <si>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</si>
  <si>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</si>
  <si>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</si>
  <si>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</si>
  <si>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</si>
  <si>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</si>
  <si>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</si>
  <si>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</si>
  <si>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</si>
  <si>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</si>
  <si>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</si>
  <si>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</si>
  <si>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</si>
  <si>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</si>
  <si>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</si>
  <si>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</si>
  <si>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</si>
  <si>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</si>
  <si>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</si>
  <si>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</si>
  <si>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</si>
  <si>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</si>
  <si>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</si>
  <si>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</si>
  <si>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</si>
  <si>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</si>
  <si>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</si>
  <si>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</si>
  <si>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</si>
  <si>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</si>
  <si>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</si>
  <si>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</si>
  <si>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</si>
  <si>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</si>
  <si>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</si>
  <si>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</si>
  <si>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</si>
  <si>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</si>
  <si>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</si>
  <si>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</si>
  <si>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</si>
  <si>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</si>
  <si>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</si>
  <si>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</si>
  <si>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</si>
  <si>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</si>
  <si>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</si>
  <si>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</si>
  <si>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</si>
  <si>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</si>
  <si>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</si>
  <si>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</si>
  <si>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</si>
  <si>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</si>
  <si>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</si>
  <si>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</si>
  <si>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</si>
  <si>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</si>
  <si>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</si>
  <si>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</si>
  <si>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</si>
  <si>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</si>
  <si>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</si>
  <si>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</si>
  <si>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</si>
  <si>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</si>
  <si>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</si>
  <si>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</si>
  <si>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</si>
  <si>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</si>
  <si>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</si>
  <si>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</si>
  <si>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</si>
  <si>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</si>
  <si>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</si>
  <si>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</si>
  <si>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</si>
  <si>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</si>
  <si>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</si>
  <si>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</si>
  <si>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</si>
  <si>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</si>
  <si>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</si>
  <si>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</si>
  <si>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</si>
  <si>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</si>
  <si>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</si>
  <si>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</si>
  <si>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</si>
  <si>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</si>
  <si>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</si>
  <si>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</si>
  <si>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</si>
  <si>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</si>
  <si>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</si>
  <si>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</si>
  <si>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</si>
  <si>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</si>
  <si>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</si>
  <si>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</si>
  <si>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</si>
  <si>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</si>
  <si>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</si>
  <si>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</si>
  <si>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</si>
  <si>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</si>
  <si>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</si>
  <si>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</si>
  <si>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</si>
  <si>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</si>
  <si>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</si>
  <si>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</si>
  <si>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</si>
  <si>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</si>
  <si>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</si>
  <si>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</si>
  <si>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</si>
  <si>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</si>
  <si>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</si>
  <si>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</si>
  <si>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</si>
  <si>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</si>
  <si>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</si>
  <si>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</si>
  <si>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</si>
  <si>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</si>
  <si>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</si>
  <si>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</si>
  <si>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</si>
  <si>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</si>
  <si>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</si>
  <si>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</si>
  <si>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</si>
  <si>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</si>
  <si>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</si>
  <si>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</si>
  <si>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</si>
  <si>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</si>
  <si>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</si>
  <si>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</si>
  <si>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</si>
  <si>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</si>
  <si>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</si>
  <si>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</si>
  <si>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</si>
  <si>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</si>
  <si>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</si>
  <si>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</si>
  <si>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</si>
  <si>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</si>
  <si>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</si>
  <si>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</si>
  <si>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</si>
  <si>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</si>
  <si>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</si>
  <si>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</si>
  <si>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</si>
  <si>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</si>
  <si>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</si>
  <si>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</si>
  <si>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</si>
  <si>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</si>
  <si>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</si>
  <si>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</si>
  <si>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</si>
  <si>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</si>
  <si>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</si>
  <si>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</si>
  <si>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</si>
  <si>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</si>
  <si>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</si>
  <si>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</si>
  <si>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</si>
  <si>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</si>
  <si>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</si>
  <si>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</si>
  <si>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</si>
  <si>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</si>
  <si>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</si>
  <si>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</si>
  <si>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</si>
  <si>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</si>
  <si>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</si>
  <si>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</si>
  <si>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</si>
  <si>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</si>
  <si>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</si>
  <si>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</si>
  <si>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</si>
  <si>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</si>
  <si>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</si>
  <si>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</si>
  <si>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</si>
  <si>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</si>
  <si>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</si>
  <si>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</si>
  <si>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</si>
  <si>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</si>
  <si>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</si>
  <si>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</si>
  <si>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</si>
  <si>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</si>
  <si>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</si>
  <si>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</si>
  <si>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</si>
  <si>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</si>
  <si>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</si>
  <si>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</si>
  <si>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</si>
  <si>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</si>
  <si>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</si>
  <si>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</si>
  <si>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</si>
  <si>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</si>
  <si>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</si>
  <si>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</si>
  <si>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</si>
  <si>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</si>
  <si>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</si>
  <si>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</si>
  <si>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</si>
  <si>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</si>
  <si>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</si>
  <si>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</si>
  <si>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</si>
  <si>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</si>
  <si>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</si>
  <si>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</si>
  <si>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</si>
  <si>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</si>
  <si>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</si>
  <si>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</si>
  <si>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</si>
  <si>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</si>
  <si>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</si>
  <si>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</si>
  <si>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</si>
  <si>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</si>
  <si>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</si>
  <si>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</si>
  <si>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</si>
  <si>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</si>
  <si>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</si>
  <si>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</si>
  <si>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</si>
  <si>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</si>
  <si>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</si>
  <si>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</si>
  <si>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</si>
  <si>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</si>
  <si>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</si>
  <si>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</si>
  <si>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</si>
  <si>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</si>
  <si>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</si>
  <si>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</si>
  <si>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</si>
  <si>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</si>
  <si>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</si>
  <si>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</si>
  <si>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</si>
  <si>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</si>
  <si>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</si>
  <si>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</si>
  <si>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</si>
  <si>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</si>
  <si>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</si>
  <si>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</si>
  <si>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</si>
  <si>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</si>
  <si>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</si>
  <si>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</si>
  <si>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</si>
  <si>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</si>
  <si>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</si>
  <si>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</si>
  <si>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</si>
  <si>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</si>
  <si>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</si>
  <si>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</si>
  <si>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</si>
  <si>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</si>
  <si>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</si>
  <si>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</si>
  <si>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</si>
  <si>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</si>
  <si>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</si>
  <si>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</si>
  <si>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</si>
  <si>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</si>
  <si>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</si>
  <si>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</si>
  <si>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</si>
  <si>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</si>
  <si>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</si>
  <si>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</si>
  <si>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</si>
  <si>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</si>
  <si>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</si>
  <si>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</si>
  <si>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</si>
  <si>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</si>
  <si>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</si>
  <si>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</si>
  <si>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</si>
  <si>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</si>
  <si>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</si>
  <si>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</si>
  <si>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</si>
  <si>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</si>
  <si>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</si>
  <si>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</si>
  <si>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</si>
  <si>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</si>
  <si>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</si>
  <si>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</si>
  <si>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</si>
  <si>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</si>
  <si>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</si>
  <si>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</si>
  <si>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</si>
  <si>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</si>
  <si>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</si>
  <si>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</si>
  <si>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</si>
  <si>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</si>
  <si>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</si>
  <si>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</si>
  <si>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</si>
  <si>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</si>
  <si>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</si>
  <si>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</si>
  <si>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</si>
  <si>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</si>
  <si>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</si>
  <si>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</si>
  <si>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</si>
  <si>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</si>
  <si>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</si>
  <si>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</si>
  <si>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</si>
  <si>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</si>
  <si>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</si>
  <si>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</si>
  <si>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</si>
  <si>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</si>
  <si>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</si>
  <si>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</si>
  <si>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</si>
  <si>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</si>
  <si>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</si>
  <si>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</si>
  <si>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</si>
  <si>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</si>
  <si>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</si>
  <si>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</si>
  <si>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</si>
  <si>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</si>
  <si>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</si>
  <si>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</si>
  <si>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</si>
  <si>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</si>
  <si>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</si>
  <si>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</si>
  <si>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</si>
  <si>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</si>
  <si>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</si>
  <si>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</si>
  <si>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</si>
  <si>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</si>
  <si>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</si>
  <si>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</si>
  <si>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</si>
  <si>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</si>
  <si>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</si>
  <si>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</si>
  <si>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</si>
  <si>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</si>
  <si>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</si>
  <si>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</si>
  <si>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</si>
  <si>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</si>
  <si>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</si>
  <si>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</si>
  <si>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</si>
  <si>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</si>
  <si>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</si>
  <si>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</si>
  <si>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</si>
  <si>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</si>
  <si>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</si>
  <si>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</si>
  <si>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</si>
  <si>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</si>
  <si>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</si>
  <si>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</si>
  <si>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</si>
  <si>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</si>
  <si>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</si>
  <si>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</si>
  <si>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</si>
  <si>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</si>
  <si>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</si>
  <si>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</si>
  <si>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</si>
  <si>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</si>
  <si>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</si>
  <si>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</si>
  <si>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</si>
  <si>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</si>
  <si>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</si>
  <si>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</si>
  <si>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</si>
  <si>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</si>
  <si>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</si>
  <si>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</si>
  <si>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</si>
  <si>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</si>
  <si>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</si>
  <si>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</si>
  <si>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</si>
  <si>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</si>
  <si>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</si>
  <si>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</si>
  <si>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</si>
  <si>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</si>
  <si>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</si>
  <si>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</si>
  <si>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</si>
  <si>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</si>
  <si>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</si>
  <si>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</si>
  <si>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</si>
  <si>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</si>
  <si>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</si>
  <si>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</si>
  <si>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</si>
  <si>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</si>
  <si>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</si>
  <si>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</si>
  <si>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</si>
  <si>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</si>
  <si>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</si>
  <si>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</si>
  <si>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</si>
  <si>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</si>
  <si>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</si>
  <si>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</si>
  <si>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</si>
  <si>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</si>
  <si>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</si>
  <si>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</si>
  <si>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</si>
  <si>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</si>
  <si>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</si>
  <si>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</si>
  <si>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</si>
  <si>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</si>
  <si>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</si>
  <si>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</si>
  <si>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</si>
  <si>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</si>
  <si>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</si>
  <si>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</si>
  <si>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</si>
  <si>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</si>
  <si>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</si>
  <si>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</si>
  <si>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</si>
  <si>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</si>
  <si>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</si>
  <si>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</si>
  <si>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</si>
  <si>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</si>
  <si>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</si>
  <si>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</si>
  <si>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</si>
  <si>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</si>
  <si>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</si>
  <si>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</si>
  <si>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</si>
  <si>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</si>
  <si>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</si>
  <si>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</si>
  <si>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</si>
  <si>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</si>
  <si>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</si>
  <si>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</si>
  <si>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</si>
  <si>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</si>
  <si>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</si>
  <si>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</si>
  <si>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</si>
  <si>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</si>
  <si>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</si>
  <si>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</si>
  <si>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</si>
  <si>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</si>
  <si>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</si>
  <si>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</si>
  <si>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</si>
  <si>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</si>
  <si>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</si>
  <si>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</si>
  <si>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</si>
  <si>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</si>
  <si>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</si>
  <si>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</si>
  <si>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</si>
  <si>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</si>
  <si>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</si>
  <si>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</si>
  <si>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</si>
  <si>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</si>
  <si>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</si>
  <si>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</si>
  <si>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</si>
  <si>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</si>
  <si>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</si>
  <si>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</si>
  <si>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</si>
  <si>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</si>
  <si>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</si>
  <si>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</si>
  <si>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</si>
  <si>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</si>
  <si>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</si>
  <si>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</si>
  <si>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</si>
  <si>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</si>
  <si>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</si>
  <si>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</si>
  <si>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</si>
  <si>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</si>
  <si>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</si>
  <si>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</si>
  <si>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</si>
  <si>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</si>
  <si>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</si>
  <si>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</si>
  <si>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</si>
  <si>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</si>
  <si>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</si>
  <si>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</si>
  <si>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</si>
  <si>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</si>
  <si>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</si>
  <si>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</si>
  <si>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</si>
  <si>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</si>
  <si>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</si>
  <si>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</si>
  <si>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</si>
  <si>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</si>
  <si>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</si>
  <si>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</si>
  <si>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</si>
  <si>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</si>
  <si>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</si>
  <si>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</si>
  <si>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</si>
  <si>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</si>
  <si>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</si>
  <si>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</si>
  <si>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</si>
  <si>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</si>
  <si>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</si>
  <si>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</si>
  <si>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</si>
  <si>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</si>
  <si>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</si>
  <si>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</si>
  <si>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</si>
  <si>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</si>
  <si>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</si>
  <si>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</si>
  <si>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</si>
  <si>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</si>
  <si>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</si>
  <si>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</si>
  <si>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</si>
  <si>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</si>
  <si>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</si>
  <si>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</si>
  <si>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</si>
  <si>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</si>
  <si>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</si>
  <si>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</si>
  <si>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</si>
  <si>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</si>
  <si>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</si>
  <si>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</si>
  <si>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</si>
  <si>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</si>
  <si>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</si>
  <si>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</si>
  <si>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</si>
  <si>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</si>
  <si>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</si>
  <si>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</si>
  <si>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</si>
  <si>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</si>
  <si>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</si>
  <si>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</si>
  <si>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</si>
  <si>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</si>
  <si>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</si>
  <si>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</si>
  <si>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</si>
  <si>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</si>
  <si>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</si>
  <si>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</si>
  <si>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</si>
  <si>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</si>
  <si>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</si>
  <si>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</si>
  <si>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</si>
  <si>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</si>
  <si>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</si>
  <si>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</si>
  <si>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</si>
  <si>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</si>
  <si>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</si>
  <si>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</si>
  <si>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</si>
  <si>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</si>
  <si>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</si>
  <si>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</si>
  <si>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</si>
  <si>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</si>
  <si>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</si>
  <si>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</si>
  <si>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</si>
  <si>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</si>
  <si>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</si>
  <si>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</si>
  <si>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</si>
  <si>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</si>
  <si>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</si>
  <si>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</si>
  <si>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</si>
  <si>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</si>
  <si>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</si>
  <si>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</si>
  <si>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</si>
  <si>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</si>
  <si>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</si>
  <si>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</si>
  <si>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</si>
  <si>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</si>
  <si>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</si>
  <si>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</si>
  <si>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</si>
  <si>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</si>
  <si>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</si>
  <si>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</si>
  <si>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</si>
  <si>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</si>
  <si>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</si>
  <si>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</si>
  <si>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</si>
  <si>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</si>
  <si>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</si>
  <si>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</si>
  <si>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</si>
  <si>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</si>
  <si>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</si>
  <si>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</si>
  <si>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</si>
  <si>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</si>
  <si>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</si>
  <si>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</si>
  <si>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</si>
  <si>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</si>
  <si>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</si>
  <si>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</si>
  <si>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</si>
  <si>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</si>
  <si>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</si>
  <si>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</si>
  <si>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</si>
  <si>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</si>
  <si>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</si>
  <si>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</si>
  <si>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</si>
  <si>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</si>
  <si>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</si>
  <si>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</si>
  <si>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</si>
  <si>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</si>
  <si>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</si>
  <si>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</si>
  <si>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</si>
  <si>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</si>
  <si>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</si>
  <si>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</si>
  <si>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</si>
  <si>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</si>
  <si>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</si>
  <si>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</si>
  <si>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</si>
  <si>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</si>
  <si>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</si>
  <si>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</si>
  <si>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</si>
  <si>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</si>
  <si>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</si>
  <si>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</si>
  <si>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</si>
  <si>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</si>
  <si>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</si>
  <si>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</si>
  <si>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</si>
  <si>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</si>
  <si>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</si>
  <si>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</si>
  <si>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</si>
  <si>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</si>
  <si>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</si>
  <si>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</si>
  <si>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</si>
  <si>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</si>
  <si>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</si>
  <si>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</si>
  <si>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</si>
  <si>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</si>
  <si>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</si>
  <si>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</si>
  <si>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</si>
  <si>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</si>
  <si>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</si>
  <si>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</si>
  <si>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</si>
  <si>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</si>
  <si>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</si>
  <si>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</si>
  <si>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</si>
  <si>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</si>
  <si>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</si>
  <si>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</si>
  <si>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</si>
  <si>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</si>
  <si>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</si>
  <si>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</si>
  <si>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</si>
  <si>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</si>
  <si>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</si>
  <si>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</si>
  <si>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</si>
  <si>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</si>
  <si>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</si>
  <si>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</si>
  <si>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</si>
  <si>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</si>
  <si>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</si>
  <si>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</si>
  <si>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</si>
  <si>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</si>
  <si>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</si>
  <si>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</si>
  <si>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</si>
  <si>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</si>
  <si>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</si>
  <si>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</si>
  <si>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</si>
  <si>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</si>
  <si>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</si>
  <si>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</si>
  <si>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</si>
  <si>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</si>
  <si>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</si>
  <si>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</si>
  <si>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</si>
  <si>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</si>
  <si>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</si>
  <si>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</si>
  <si>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</si>
  <si>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</si>
  <si>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</si>
  <si>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</si>
  <si>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</si>
  <si>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</si>
  <si>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</si>
  <si>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</si>
  <si>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</si>
  <si>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</si>
  <si>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</si>
  <si>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</si>
  <si>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</si>
  <si>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</si>
  <si>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</si>
  <si>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</si>
  <si>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</si>
  <si>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</si>
  <si>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</si>
  <si>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</si>
  <si>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</si>
  <si>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</si>
  <si>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</si>
  <si>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</si>
  <si>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</si>
  <si>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</si>
  <si>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</si>
  <si>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</si>
  <si>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</si>
  <si>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</si>
  <si>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</si>
  <si>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</si>
  <si>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</si>
  <si>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</si>
  <si>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</si>
  <si>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</si>
  <si>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</si>
  <si>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</si>
  <si>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</si>
  <si>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</si>
  <si>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</si>
  <si>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</si>
  <si>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</si>
  <si>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</si>
  <si>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</si>
  <si>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</si>
  <si>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</si>
  <si>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</si>
  <si>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</si>
  <si>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</si>
  <si>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</si>
  <si>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</si>
  <si>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</si>
  <si>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</si>
  <si>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</si>
  <si>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</si>
  <si>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</si>
  <si>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</si>
  <si>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</si>
  <si>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</si>
  <si>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</si>
  <si>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</si>
  <si>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</si>
  <si>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</si>
  <si>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</si>
  <si>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</si>
  <si>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</si>
  <si>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</si>
  <si>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</si>
  <si>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</si>
  <si>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</si>
  <si>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</si>
  <si>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</si>
  <si>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</si>
  <si>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</si>
  <si>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</si>
  <si>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</si>
  <si>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</si>
  <si>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</si>
  <si>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</si>
  <si>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</si>
  <si>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</si>
  <si>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</si>
  <si>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</si>
  <si>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</si>
  <si>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</si>
  <si>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</si>
  <si>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</si>
  <si>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</si>
  <si>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</si>
  <si>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</si>
  <si>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</si>
  <si>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</si>
  <si>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</si>
  <si>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</si>
  <si>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</si>
  <si>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</si>
  <si>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</si>
  <si>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</si>
  <si>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</si>
  <si>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</si>
  <si>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</si>
  <si>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</si>
  <si>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</si>
  <si>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</si>
  <si>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</si>
  <si>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</si>
  <si>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</si>
  <si>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</si>
  <si>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</si>
  <si>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</si>
  <si>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</si>
  <si>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</si>
  <si>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</si>
  <si>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</si>
  <si>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</si>
  <si>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</si>
  <si>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</si>
  <si>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</si>
  <si>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</si>
  <si>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</si>
  <si>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</si>
  <si>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</si>
  <si>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</si>
  <si>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</si>
  <si>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</si>
  <si>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</si>
  <si>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</si>
  <si>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</si>
  <si>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</si>
  <si>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</si>
  <si>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</si>
  <si>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</si>
  <si>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</si>
  <si>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</si>
  <si>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</si>
  <si>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</si>
  <si>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</si>
  <si>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</si>
  <si>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</si>
  <si>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</si>
  <si>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</si>
  <si>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</si>
  <si>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</si>
  <si>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</si>
  <si>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</si>
  <si>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</si>
  <si>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</si>
  <si>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</si>
  <si>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</si>
  <si>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</si>
  <si>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</si>
  <si>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</si>
  <si>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</si>
  <si>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</si>
  <si>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</si>
  <si>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</si>
  <si>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</si>
  <si>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</si>
  <si>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</si>
  <si>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</si>
  <si>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</si>
  <si>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</si>
  <si>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</si>
  <si>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</si>
  <si>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</si>
  <si>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</si>
  <si>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</si>
  <si>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</si>
  <si>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</si>
  <si>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</si>
  <si>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</si>
  <si>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</si>
  <si>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</si>
  <si>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</si>
  <si>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</si>
  <si>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</si>
  <si>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</si>
  <si>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</si>
  <si>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</si>
  <si>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</si>
  <si>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</si>
  <si>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</si>
  <si>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</si>
  <si>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</si>
  <si>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</si>
  <si>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</si>
  <si>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</si>
  <si>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</si>
  <si>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</si>
  <si>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</si>
  <si>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</si>
  <si>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</si>
  <si>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</si>
  <si>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</si>
  <si>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</si>
  <si>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</si>
  <si>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</si>
  <si>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</si>
  <si>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</si>
  <si>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</si>
  <si>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</si>
  <si>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</si>
  <si>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</si>
  <si>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</si>
  <si>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</si>
  <si>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</si>
  <si>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</si>
  <si>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</si>
  <si>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</si>
  <si>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</si>
  <si>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</si>
  <si>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</si>
  <si>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</si>
  <si>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</si>
  <si>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</si>
  <si>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</si>
  <si>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</si>
  <si>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</si>
  <si>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</si>
  <si>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</si>
  <si>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</si>
  <si>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</si>
  <si>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</si>
  <si>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</si>
  <si>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</si>
  <si>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</si>
  <si>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</si>
  <si>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</si>
  <si>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</si>
  <si>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</si>
  <si>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</si>
  <si>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</si>
  <si>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</si>
  <si>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</si>
  <si>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</si>
  <si>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</si>
  <si>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</si>
  <si>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</si>
  <si>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</si>
  <si>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</si>
  <si>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</si>
  <si>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</si>
  <si>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</si>
  <si>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</si>
  <si>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</si>
  <si>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</si>
  <si>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</si>
  <si>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</si>
  <si>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</si>
  <si>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</si>
  <si>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</si>
  <si>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</si>
  <si>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</si>
  <si>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</si>
  <si>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</si>
  <si>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</si>
  <si>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</si>
  <si>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</si>
  <si>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</si>
  <si>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</si>
  <si>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</si>
  <si>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</si>
  <si>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</si>
  <si>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</si>
  <si>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</si>
  <si>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</si>
  <si>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</si>
  <si>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</si>
  <si>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</si>
  <si>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</si>
  <si>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</si>
  <si>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</si>
  <si>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</si>
  <si>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</si>
  <si>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</si>
  <si>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</si>
  <si>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</si>
  <si>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</si>
  <si>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</si>
  <si>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</si>
  <si>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</si>
  <si>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</si>
  <si>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</si>
  <si>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</si>
  <si>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</si>
  <si>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</si>
  <si>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</si>
  <si>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</si>
  <si>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</si>
  <si>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</si>
  <si>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</si>
  <si>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</si>
  <si>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</si>
  <si>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</si>
  <si>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</si>
  <si>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</si>
  <si>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</si>
  <si>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</si>
  <si>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</si>
  <si>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</si>
  <si>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</si>
  <si>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</si>
  <si>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</si>
  <si>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</si>
  <si>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</si>
  <si>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</si>
  <si>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</si>
  <si>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</si>
  <si>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</si>
  <si>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</si>
  <si>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</si>
  <si>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</si>
  <si>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</si>
  <si>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</si>
  <si>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</si>
  <si>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</si>
  <si>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</si>
  <si>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</si>
  <si>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</si>
  <si>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</si>
  <si>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</si>
  <si>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</si>
  <si>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</si>
  <si>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</si>
  <si>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</si>
  <si>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</si>
  <si>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</si>
  <si>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</si>
  <si>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</si>
  <si>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</si>
  <si>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</si>
  <si>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</si>
  <si>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</si>
  <si>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</si>
  <si>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</si>
  <si>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</si>
  <si>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</si>
  <si>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</si>
  <si>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</si>
  <si>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</si>
  <si>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</si>
  <si>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</si>
  <si>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</si>
  <si>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</si>
  <si>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</si>
  <si>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</si>
  <si>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</si>
  <si>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</si>
  <si>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</si>
  <si>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</si>
  <si>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</si>
  <si>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</si>
  <si>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</si>
  <si>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</si>
  <si>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</si>
  <si>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</si>
  <si>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</si>
  <si>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</si>
  <si>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</si>
  <si>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</si>
  <si>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</si>
  <si>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</si>
  <si>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</si>
  <si>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</si>
  <si>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</si>
  <si>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</si>
  <si>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</si>
  <si>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</si>
  <si>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</si>
  <si>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</si>
  <si>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</si>
  <si>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</si>
  <si>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</si>
  <si>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</si>
  <si>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</si>
  <si>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</si>
  <si>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</si>
  <si>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</si>
  <si>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</si>
  <si>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</si>
  <si>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</si>
  <si>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</si>
  <si>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</si>
  <si>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</si>
  <si>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</si>
  <si>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</si>
  <si>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</si>
  <si>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</si>
  <si>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</si>
  <si>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</si>
  <si>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</si>
  <si>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</si>
  <si>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</si>
  <si>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</si>
  <si>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</si>
  <si>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</si>
  <si>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</si>
  <si>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</si>
  <si>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</si>
  <si>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</si>
  <si>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</si>
  <si>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</si>
  <si>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</si>
  <si>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</si>
  <si>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</si>
  <si>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</si>
  <si>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</si>
  <si>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</si>
  <si>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</si>
  <si>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</si>
  <si>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</si>
  <si>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</si>
  <si>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</si>
  <si>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</si>
  <si>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</si>
  <si>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</si>
  <si>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</si>
  <si>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</si>
  <si>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</si>
  <si>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</si>
  <si>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</si>
  <si>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</si>
  <si>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</si>
  <si>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</si>
  <si>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</si>
  <si>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</si>
  <si>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</si>
  <si>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</si>
  <si>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</si>
  <si>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</si>
  <si>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</si>
  <si>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</si>
  <si>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</si>
  <si>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</si>
  <si>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</si>
  <si>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</si>
  <si>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</si>
  <si>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</si>
  <si>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</si>
  <si>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</si>
  <si>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</si>
  <si>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</si>
  <si>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</si>
  <si>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</si>
  <si>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</si>
  <si>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</si>
  <si>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</si>
  <si>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</si>
  <si>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</si>
  <si>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</si>
  <si>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</si>
  <si>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</si>
  <si>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</si>
  <si>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</si>
  <si>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</si>
  <si>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</si>
  <si>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</si>
  <si>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</si>
  <si>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</si>
  <si>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</si>
  <si>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</si>
  <si>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</si>
  <si>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</si>
  <si>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</si>
  <si>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</si>
  <si>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</si>
  <si>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</si>
  <si>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</si>
  <si>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</si>
  <si>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</si>
  <si>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</si>
  <si>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</si>
  <si>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</si>
  <si>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</si>
  <si>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</si>
  <si>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</si>
  <si>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</si>
  <si>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</si>
  <si>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</si>
  <si>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</si>
  <si>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</si>
  <si>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</si>
  <si>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</si>
  <si>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</si>
  <si>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</si>
  <si>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</si>
  <si>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</si>
  <si>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</si>
  <si>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</si>
  <si>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</si>
  <si>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</si>
  <si>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</si>
  <si>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</si>
  <si>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</si>
  <si>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</si>
  <si>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</si>
  <si>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</si>
  <si>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</si>
  <si>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</si>
  <si>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</si>
  <si>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</si>
  <si>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</si>
  <si>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</si>
  <si>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</si>
  <si>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</si>
  <si>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</si>
  <si>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</si>
  <si>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</si>
  <si>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</si>
  <si>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</si>
  <si>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</si>
  <si>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</si>
  <si>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</si>
  <si>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</si>
  <si>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</si>
  <si>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</si>
  <si>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</si>
  <si>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</si>
  <si>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</si>
  <si>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</si>
  <si>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</si>
  <si>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</si>
  <si>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</si>
  <si>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</si>
  <si>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</si>
  <si>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</si>
  <si>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</si>
  <si>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</si>
  <si>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</si>
  <si>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</si>
  <si>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</si>
  <si>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</si>
  <si>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</si>
  <si>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</si>
  <si>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</si>
  <si>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</si>
  <si>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</si>
  <si>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</si>
  <si>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</si>
  <si>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</si>
  <si>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</si>
  <si>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</si>
  <si>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</si>
  <si>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</si>
  <si>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</si>
  <si>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</si>
  <si>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</si>
  <si>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</si>
  <si>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</si>
  <si>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</si>
  <si>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</si>
  <si>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</si>
  <si>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</si>
  <si>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</si>
  <si>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</si>
  <si>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</si>
  <si>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</si>
  <si>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</si>
  <si>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</si>
  <si>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</si>
  <si>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</si>
  <si>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</si>
  <si>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</si>
  <si>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</si>
  <si>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</si>
  <si>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</si>
  <si>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</si>
  <si>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</si>
  <si>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</si>
  <si>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</si>
  <si>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</si>
  <si>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</si>
  <si>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</si>
  <si>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</si>
  <si>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</si>
  <si>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</si>
  <si>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</si>
  <si>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</si>
  <si>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</si>
  <si>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</si>
  <si>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</si>
  <si>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</si>
  <si>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</si>
  <si>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</si>
  <si>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</si>
  <si>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</si>
  <si>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</si>
  <si>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</si>
  <si>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</si>
  <si>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</si>
  <si>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</si>
  <si>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</si>
  <si>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</si>
  <si>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</si>
  <si>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</si>
  <si>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</si>
  <si>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</si>
  <si>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</si>
  <si>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</si>
  <si>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</si>
  <si>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</si>
  <si>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</si>
  <si>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</si>
  <si>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</si>
  <si>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</si>
  <si>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</si>
  <si>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</si>
  <si>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</si>
  <si>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</si>
  <si>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</si>
  <si>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</si>
  <si>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</si>
  <si>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</si>
  <si>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</si>
  <si>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</si>
  <si>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</si>
  <si>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</si>
  <si>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</si>
  <si>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</si>
  <si>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</si>
  <si>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</si>
  <si>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</si>
  <si>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</si>
  <si>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</si>
  <si>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</si>
  <si>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</si>
  <si>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</si>
  <si>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</si>
  <si>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</si>
  <si>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</si>
  <si>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</si>
  <si>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</si>
  <si>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</si>
  <si>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</si>
  <si>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</si>
  <si>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</si>
  <si>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</si>
  <si>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</si>
  <si>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</si>
  <si>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</si>
  <si>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</si>
  <si>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</si>
  <si>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</si>
  <si>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</si>
  <si>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</si>
  <si>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</si>
  <si>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</si>
  <si>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</si>
  <si>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</si>
  <si>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</si>
  <si>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</si>
  <si>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</si>
  <si>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</si>
  <si>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</si>
  <si>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</si>
  <si>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</si>
  <si>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</si>
  <si>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</si>
  <si>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</si>
  <si>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</si>
  <si>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</si>
  <si>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</si>
  <si>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</si>
  <si>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</si>
  <si>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</si>
  <si>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</si>
  <si>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</si>
  <si>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</si>
  <si>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</si>
  <si>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</si>
  <si>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</si>
  <si>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</si>
  <si>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</si>
  <si>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</si>
  <si>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</si>
  <si>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</si>
  <si>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</si>
  <si>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</si>
  <si>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</si>
  <si>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</si>
  <si>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</si>
  <si>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</si>
  <si>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</si>
  <si>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</si>
  <si>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</si>
  <si>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</si>
  <si>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</si>
  <si>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</si>
  <si>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</si>
  <si>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</si>
  <si>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</si>
  <si>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</si>
  <si>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</si>
  <si>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</si>
  <si>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</si>
  <si>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</si>
  <si>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</si>
  <si>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</si>
  <si>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</si>
  <si>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</si>
  <si>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</si>
  <si>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</si>
  <si>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</si>
  <si>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</si>
  <si>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</si>
  <si>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</si>
  <si>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</si>
  <si>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</si>
  <si>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</si>
  <si>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</si>
  <si>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</si>
  <si>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</si>
  <si>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</si>
  <si>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</si>
  <si>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</si>
  <si>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</si>
  <si>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</si>
  <si>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</si>
  <si>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</si>
  <si>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</si>
  <si>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</si>
  <si>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</si>
  <si>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</si>
  <si>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</si>
  <si>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</si>
  <si>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</si>
  <si>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</si>
  <si>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</si>
  <si>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</si>
  <si>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</si>
  <si>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</si>
  <si>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</si>
  <si>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</si>
  <si>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</si>
  <si>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</si>
  <si>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</si>
  <si>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</si>
  <si>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</si>
  <si>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</si>
  <si>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</si>
  <si>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</si>
  <si>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</si>
  <si>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</si>
  <si>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</si>
  <si>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</si>
  <si>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</si>
  <si>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</si>
  <si>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</si>
  <si>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</si>
  <si>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</si>
  <si>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</si>
  <si>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</si>
  <si>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</si>
  <si>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</si>
  <si>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</si>
  <si>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</si>
  <si>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</si>
  <si>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</si>
  <si>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</si>
  <si>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</si>
  <si>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</si>
  <si>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</si>
  <si>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</si>
  <si>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</si>
  <si>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</si>
  <si>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</si>
  <si>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</si>
  <si>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</si>
  <si>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</si>
  <si>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</si>
  <si>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</si>
  <si>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</si>
  <si>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</si>
  <si>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</si>
  <si>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</si>
  <si>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</si>
  <si>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</si>
  <si>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</si>
  <si>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</si>
  <si>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</si>
  <si>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</si>
  <si>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</si>
  <si>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</si>
  <si>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</si>
  <si>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</si>
  <si>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</si>
  <si>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</si>
  <si>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</si>
  <si>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</si>
  <si>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</si>
  <si>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</si>
  <si>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</si>
  <si>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</si>
  <si>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</si>
  <si>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</si>
  <si>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</si>
  <si>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</si>
  <si>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</si>
  <si>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</si>
  <si>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</si>
  <si>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</si>
  <si>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</si>
  <si>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</si>
  <si>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</si>
  <si>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</si>
  <si>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</si>
  <si>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</si>
  <si>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</si>
  <si>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</si>
  <si>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</si>
  <si>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</si>
  <si>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</si>
  <si>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</si>
  <si>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</si>
  <si>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</si>
  <si>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</si>
  <si>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</si>
  <si>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</si>
  <si>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</si>
  <si>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</si>
  <si>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</si>
  <si>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</si>
  <si>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</si>
  <si>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</si>
  <si>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</si>
  <si>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</si>
  <si>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</si>
  <si>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</si>
  <si>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</si>
  <si>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</si>
  <si>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</si>
  <si>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</si>
  <si>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</si>
  <si>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</si>
  <si>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</si>
  <si>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</si>
  <si>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</si>
  <si>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</si>
  <si>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</si>
  <si>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</si>
  <si>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</si>
  <si>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</si>
  <si>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</si>
  <si>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</si>
  <si>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</si>
  <si>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</si>
  <si>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</si>
  <si>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</si>
  <si>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</si>
  <si>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</si>
  <si>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</si>
  <si>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</si>
  <si>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</si>
  <si>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</si>
  <si>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</si>
  <si>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</si>
  <si>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</si>
  <si>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</si>
  <si>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</si>
  <si>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</si>
  <si>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</si>
  <si>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</si>
  <si>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</si>
  <si>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</si>
  <si>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</si>
  <si>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</si>
  <si>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</si>
  <si>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</si>
  <si>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</si>
  <si>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</si>
  <si>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</si>
  <si>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</si>
  <si>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</si>
  <si>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</si>
  <si>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</si>
  <si>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</si>
  <si>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</si>
  <si>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</si>
  <si>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</si>
  <si>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</si>
  <si>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</si>
  <si>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</si>
  <si>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</si>
  <si>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</si>
  <si>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</si>
  <si>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</si>
  <si>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</si>
  <si>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</si>
  <si>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</si>
  <si>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</si>
  <si>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</si>
  <si>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</si>
  <si>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</si>
  <si>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</si>
  <si>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</si>
  <si>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</si>
  <si>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</si>
  <si>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</si>
  <si>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</si>
  <si>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</si>
  <si>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</si>
  <si>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</si>
  <si>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</si>
  <si>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</si>
  <si>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</si>
  <si>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</si>
  <si>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</si>
  <si>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</si>
  <si>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</si>
  <si>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</si>
  <si>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</si>
  <si>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</si>
  <si>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</si>
  <si>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</si>
  <si>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</si>
  <si>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</si>
  <si>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</si>
  <si>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</si>
  <si>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</si>
  <si>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</si>
  <si>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</si>
  <si>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</si>
  <si>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</si>
  <si>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</si>
  <si>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</si>
  <si>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</si>
  <si>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</si>
  <si>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</si>
  <si>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</si>
  <si>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</si>
  <si>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</si>
  <si>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</si>
  <si>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</si>
  <si>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</si>
  <si>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</si>
  <si>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</si>
  <si>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</si>
  <si>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</si>
  <si>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</si>
  <si>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</si>
  <si>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</si>
  <si>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</si>
  <si>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</si>
  <si>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</si>
  <si>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</si>
  <si>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</si>
  <si>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</si>
  <si>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</si>
  <si>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</si>
  <si>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</si>
  <si>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</si>
  <si>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</si>
  <si>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</si>
  <si>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</si>
  <si>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</si>
  <si>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</si>
  <si>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</si>
  <si>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</si>
  <si>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</si>
  <si>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</si>
  <si>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</si>
  <si>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</si>
  <si>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</si>
  <si>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</si>
  <si>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</si>
  <si>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</si>
  <si>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</si>
  <si>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</si>
  <si>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</si>
  <si>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</si>
  <si>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</si>
  <si>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</si>
  <si>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</si>
  <si>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</si>
  <si>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</si>
  <si>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</si>
  <si>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</si>
  <si>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</si>
  <si>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</si>
  <si>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</si>
  <si>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</si>
  <si>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</si>
  <si>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</si>
  <si>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</si>
  <si>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</si>
  <si>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</si>
  <si>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</si>
  <si>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</si>
  <si>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</si>
  <si>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</si>
  <si>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</si>
  <si>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</si>
  <si>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</si>
  <si>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</si>
  <si>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</si>
  <si>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</si>
  <si>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</si>
  <si>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</si>
  <si>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</si>
  <si>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</si>
  <si>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</si>
  <si>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</si>
  <si>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</si>
  <si>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</si>
  <si>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</si>
  <si>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</si>
  <si>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</si>
  <si>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</si>
  <si>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</si>
  <si>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</si>
  <si>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</si>
  <si>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</si>
  <si>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</si>
  <si>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</si>
  <si>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</si>
  <si>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</si>
  <si>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</si>
  <si>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</si>
  <si>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</si>
  <si>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</si>
  <si>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</si>
  <si>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</si>
  <si>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</si>
  <si>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</si>
  <si>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</si>
  <si>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</si>
  <si>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</si>
  <si>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</si>
  <si>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</si>
  <si>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</si>
  <si>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</si>
  <si>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</si>
  <si>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</si>
  <si>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</si>
  <si>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</si>
  <si>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</si>
  <si>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</si>
  <si>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</si>
  <si>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</si>
  <si>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</si>
  <si>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</si>
  <si>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</si>
  <si>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</si>
  <si>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</si>
  <si>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</si>
  <si>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</si>
  <si>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</si>
  <si>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</si>
  <si>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</si>
  <si>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</si>
  <si>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</si>
  <si>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</si>
  <si>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</si>
  <si>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</si>
  <si>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</si>
  <si>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</si>
  <si>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</si>
  <si>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</si>
  <si>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</si>
  <si>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</si>
  <si>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</si>
  <si>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</si>
  <si>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</si>
  <si>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</si>
  <si>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</si>
  <si>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</si>
  <si>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</si>
  <si>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</si>
  <si>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</si>
  <si>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</si>
  <si>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</si>
  <si>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</si>
  <si>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</si>
  <si>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</si>
  <si>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</si>
  <si>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</si>
  <si>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</si>
  <si>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</si>
  <si>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</si>
  <si>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</si>
  <si>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</si>
  <si>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</si>
  <si>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</si>
  <si>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</si>
  <si>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</si>
  <si>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</si>
  <si>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</si>
  <si>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</si>
  <si>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</si>
  <si>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</si>
  <si>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</si>
  <si>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</si>
  <si>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</si>
  <si>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</si>
  <si>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</si>
  <si>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</si>
  <si>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</si>
  <si>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</si>
  <si>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</si>
  <si>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</si>
  <si>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</si>
  <si>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</si>
  <si>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</si>
  <si>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</si>
  <si>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</si>
  <si>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</si>
  <si>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</si>
  <si>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</si>
  <si>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</si>
  <si>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</si>
  <si>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</si>
  <si>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</si>
  <si>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</si>
  <si>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</si>
  <si>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</si>
  <si>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</si>
  <si>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</si>
  <si>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</si>
  <si>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</si>
  <si>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</si>
  <si>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</si>
  <si>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</si>
  <si>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</si>
  <si>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</si>
  <si>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</si>
  <si>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</si>
  <si>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</si>
  <si>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</si>
  <si>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</si>
  <si>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</si>
  <si>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</si>
  <si>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</si>
  <si>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</si>
  <si>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</si>
  <si>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</si>
  <si>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</si>
  <si>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</si>
  <si>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</si>
  <si>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</si>
  <si>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</si>
  <si>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</si>
  <si>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</si>
  <si>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</si>
  <si>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</si>
  <si>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</si>
  <si>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</si>
  <si>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</si>
  <si>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</si>
  <si>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</si>
  <si>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</si>
  <si>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</si>
  <si>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</si>
  <si>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</si>
  <si>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</si>
  <si>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</si>
  <si>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</si>
  <si>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</si>
  <si>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</si>
  <si>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</si>
  <si>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</si>
  <si>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</si>
  <si>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</si>
  <si>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</si>
  <si>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</si>
  <si>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</si>
  <si>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</si>
  <si>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</si>
  <si>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</si>
  <si>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</si>
  <si>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</si>
  <si>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</si>
  <si>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</si>
  <si>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</si>
  <si>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</si>
  <si>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</si>
  <si>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</si>
  <si>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</si>
  <si>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</si>
  <si>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</si>
  <si>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</si>
  <si>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</si>
  <si>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</si>
  <si>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</si>
  <si>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</si>
  <si>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</si>
  <si>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</si>
  <si>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</si>
  <si>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</si>
  <si>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</si>
  <si>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</si>
  <si>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</si>
  <si>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</si>
  <si>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</si>
  <si>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</si>
  <si>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</si>
  <si>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</si>
  <si>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</si>
  <si>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</si>
  <si>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</si>
  <si>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</si>
  <si>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</si>
  <si>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</si>
  <si>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</si>
  <si>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</si>
  <si>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</si>
  <si>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</si>
  <si>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</si>
  <si>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</si>
  <si>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</si>
  <si>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</si>
  <si>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</si>
  <si>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</si>
  <si>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</si>
  <si>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</si>
  <si>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</si>
  <si>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</si>
  <si>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</si>
  <si>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</si>
  <si>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</si>
  <si>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</si>
  <si>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</si>
  <si>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</si>
  <si>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</si>
  <si>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</si>
  <si>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</si>
  <si>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</si>
  <si>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</si>
  <si>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</si>
  <si>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</si>
  <si>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</si>
  <si>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</si>
  <si>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</si>
  <si>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</si>
  <si>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</si>
  <si>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</si>
  <si>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</si>
  <si>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</si>
  <si>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</si>
  <si>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</si>
  <si>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</si>
  <si>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</si>
  <si>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</si>
  <si>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</si>
  <si>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</si>
  <si>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</si>
  <si>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</si>
  <si>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</si>
  <si>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</si>
  <si>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</si>
  <si>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</si>
  <si>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</si>
  <si>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</si>
  <si>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</si>
  <si>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</si>
  <si>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</si>
  <si>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</si>
  <si>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</si>
  <si>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</si>
  <si>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</si>
  <si>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</si>
  <si>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</si>
  <si>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</si>
  <si>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</si>
  <si>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</si>
  <si>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</si>
  <si>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</si>
  <si>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</si>
  <si>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</si>
  <si>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</si>
  <si>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</si>
  <si>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</si>
  <si>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</si>
  <si>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</si>
  <si>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</si>
  <si>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</si>
  <si>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</si>
  <si>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</si>
  <si>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</si>
  <si>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</si>
  <si>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</si>
  <si>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</si>
  <si>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</si>
  <si>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</si>
  <si>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</si>
  <si>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</si>
  <si>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</si>
  <si>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</si>
  <si>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</si>
  <si>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</si>
  <si>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</si>
  <si>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</si>
  <si>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</si>
  <si>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</si>
  <si>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</si>
  <si>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</si>
  <si>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</si>
  <si>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</si>
  <si>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</si>
  <si>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</si>
  <si>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</si>
  <si>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</si>
  <si>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</si>
  <si>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</si>
  <si>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</si>
  <si>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</si>
  <si>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</si>
  <si>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</si>
  <si>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</si>
  <si>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</si>
  <si>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</si>
  <si>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</si>
  <si>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</si>
  <si>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</si>
  <si>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</si>
  <si>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</si>
  <si>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</si>
  <si>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</si>
  <si>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</si>
  <si>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</si>
  <si>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</si>
  <si>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</si>
  <si>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</si>
  <si>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</si>
  <si>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</si>
  <si>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</si>
  <si>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</si>
  <si>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</si>
  <si>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</si>
  <si>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</si>
  <si>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</si>
  <si>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</si>
  <si>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</si>
  <si>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</si>
  <si>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</si>
  <si>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</si>
  <si>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</si>
  <si>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</si>
  <si>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</si>
  <si>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</si>
  <si>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</si>
  <si>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</si>
  <si>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</si>
  <si>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</si>
  <si>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</si>
  <si>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</si>
  <si>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</si>
  <si>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</si>
  <si>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</si>
  <si>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</si>
  <si>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</si>
  <si>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</si>
  <si>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</si>
  <si>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</si>
  <si>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</si>
  <si>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</si>
  <si>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</si>
  <si>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</si>
  <si>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</si>
  <si>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</si>
  <si>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</si>
  <si>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</si>
  <si>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</si>
  <si>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</si>
  <si>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</si>
  <si>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</si>
  <si>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</si>
  <si>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</si>
  <si>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</si>
  <si>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</si>
  <si>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</si>
  <si>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</si>
  <si>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</si>
  <si>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</si>
  <si>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</si>
  <si>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</si>
  <si>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</si>
  <si>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</si>
  <si>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</si>
  <si>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</si>
  <si>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</si>
  <si>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</si>
  <si>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</si>
  <si>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</si>
  <si>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</si>
  <si>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</si>
  <si>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</si>
  <si>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</si>
  <si>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</si>
  <si>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</si>
  <si>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</si>
  <si>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</si>
  <si>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</si>
  <si>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</si>
  <si>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</si>
  <si>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</si>
  <si>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</si>
  <si>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</si>
  <si>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</si>
  <si>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</si>
  <si>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</si>
  <si>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</si>
  <si>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</si>
  <si>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</si>
  <si>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</si>
  <si>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</si>
  <si>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</si>
  <si>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</si>
  <si>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</si>
  <si>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</si>
  <si>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</si>
  <si>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</si>
  <si>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</si>
  <si>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</si>
  <si>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</si>
  <si>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</si>
  <si>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</si>
  <si>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</si>
  <si>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</si>
  <si>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</si>
  <si>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</si>
  <si>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</si>
  <si>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</si>
  <si>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</si>
  <si>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</si>
  <si>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</si>
  <si>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</si>
  <si>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</si>
  <si>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</si>
  <si>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</si>
  <si>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</si>
  <si>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</si>
  <si>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</si>
  <si>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</si>
  <si>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</si>
  <si>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</si>
  <si>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</si>
  <si>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</si>
  <si>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</si>
  <si>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</si>
  <si>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</si>
  <si>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</si>
  <si>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</si>
  <si>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</si>
  <si>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</si>
  <si>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</si>
  <si>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</si>
  <si>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</si>
  <si>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</si>
  <si>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</si>
  <si>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</si>
  <si>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</si>
  <si>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</si>
  <si>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</si>
  <si>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</si>
  <si>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</si>
  <si>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</si>
  <si>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</si>
  <si>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</si>
  <si>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</si>
  <si>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</si>
  <si>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</si>
  <si>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</si>
  <si>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</si>
  <si>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</si>
  <si>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</si>
  <si>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</si>
  <si>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</si>
  <si>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</si>
  <si>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</si>
  <si>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</si>
  <si>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</si>
  <si>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</si>
  <si>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</si>
  <si>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</si>
  <si>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</si>
  <si>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</si>
  <si>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</si>
  <si>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</si>
  <si>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</si>
  <si>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</si>
  <si>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</si>
  <si>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</si>
  <si>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</si>
  <si>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</si>
  <si>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</si>
  <si>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</si>
  <si>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</si>
  <si>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</si>
  <si>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</si>
  <si>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</si>
  <si>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</si>
  <si>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</si>
  <si>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</si>
  <si>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</si>
  <si>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</si>
  <si>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</si>
  <si>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</si>
  <si>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</si>
  <si>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</si>
  <si>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</si>
  <si>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</si>
  <si>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</si>
  <si>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</si>
  <si>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</si>
  <si>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</si>
  <si>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</si>
  <si>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</si>
  <si>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</si>
  <si>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</si>
  <si>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</si>
  <si>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</si>
  <si>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</si>
  <si>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</si>
  <si>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</si>
  <si>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</si>
  <si>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</si>
  <si>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</si>
  <si>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</si>
  <si>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</si>
  <si>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</si>
  <si>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</si>
  <si>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</si>
  <si>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</si>
  <si>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</si>
  <si>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</si>
  <si>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</si>
  <si>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</si>
  <si>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</si>
  <si>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</si>
  <si>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</si>
  <si>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</si>
  <si>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</si>
  <si>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</si>
  <si>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</si>
  <si>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</si>
  <si>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</si>
  <si>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</si>
  <si>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</si>
  <si>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</si>
  <si>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</si>
  <si>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</si>
  <si>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</si>
  <si>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</si>
  <si>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</si>
  <si>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</si>
  <si>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</si>
  <si>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</si>
  <si>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</si>
  <si>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</si>
  <si>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</si>
  <si>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</si>
  <si>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</si>
  <si>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</si>
  <si>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</si>
  <si>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</si>
  <si>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</si>
  <si>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</si>
  <si>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</si>
  <si>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</si>
  <si>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</si>
  <si>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</si>
  <si>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</si>
  <si>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</si>
  <si>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</si>
  <si>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</si>
  <si>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</si>
  <si>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</si>
  <si>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</si>
  <si>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</si>
  <si>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</si>
  <si>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</si>
  <si>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</si>
  <si>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</si>
  <si>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</si>
  <si>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</si>
  <si>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</si>
  <si>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</si>
  <si>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</si>
  <si>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</si>
  <si>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</si>
  <si>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</si>
  <si>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</si>
  <si>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</si>
  <si>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</si>
  <si>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</si>
  <si>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</si>
  <si>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</si>
  <si>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</si>
  <si>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</si>
  <si>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</si>
  <si>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</si>
  <si>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</si>
  <si>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</si>
  <si>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</si>
  <si>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</si>
  <si>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</si>
  <si>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</si>
  <si>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</si>
  <si>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</si>
  <si>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</si>
  <si>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</si>
  <si>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</si>
  <si>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</si>
  <si>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</si>
  <si>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</si>
  <si>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</si>
  <si>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</si>
  <si>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</si>
  <si>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</si>
  <si>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</si>
  <si>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</si>
  <si>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</si>
  <si>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</si>
  <si>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</si>
  <si>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</si>
  <si>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</si>
  <si>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</si>
  <si>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</si>
  <si>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</si>
  <si>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</si>
  <si>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</si>
  <si>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</si>
  <si>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</si>
  <si>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</si>
  <si>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</si>
  <si>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</si>
  <si>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</si>
  <si>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</si>
  <si>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</si>
  <si>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</si>
  <si>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</si>
  <si>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</si>
  <si>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</si>
  <si>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</si>
  <si>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</si>
  <si>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</si>
  <si>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</si>
  <si>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</si>
  <si>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</si>
  <si>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</si>
  <si>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</si>
  <si>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</si>
  <si>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</si>
  <si>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</si>
  <si>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</si>
  <si>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</si>
  <si>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</si>
  <si>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</si>
  <si>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</si>
  <si>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</si>
  <si>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</si>
  <si>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</si>
  <si>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</si>
  <si>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</si>
  <si>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</si>
  <si>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</si>
  <si>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</si>
  <si>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</si>
  <si>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</si>
  <si>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</si>
  <si>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</si>
  <si>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</si>
  <si>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</si>
  <si>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</si>
  <si>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</si>
  <si>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</si>
  <si>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</si>
  <si>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</si>
  <si>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</si>
  <si>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</si>
  <si>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</si>
  <si>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</si>
  <si>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</si>
  <si>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</si>
  <si>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</si>
  <si>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</si>
  <si>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</si>
  <si>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</si>
  <si>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</si>
  <si>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</si>
  <si>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</si>
  <si>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</si>
  <si>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</si>
  <si>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</si>
  <si>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</si>
  <si>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</si>
  <si>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</si>
  <si>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</si>
  <si>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</si>
  <si>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</si>
  <si>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</si>
  <si>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</si>
  <si>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</si>
  <si>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</si>
  <si>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</si>
  <si>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</si>
  <si>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</si>
  <si>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</si>
  <si>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</si>
  <si>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</si>
  <si>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</si>
  <si>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</si>
  <si>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</si>
  <si>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</si>
  <si>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</si>
  <si>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</si>
  <si>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</si>
  <si>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</si>
  <si>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</si>
  <si>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</si>
  <si>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</si>
  <si>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</si>
  <si>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</si>
  <si>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</si>
  <si>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</si>
  <si>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</si>
  <si>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</si>
  <si>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</si>
  <si>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</si>
  <si>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</si>
  <si>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</si>
  <si>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</si>
  <si>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</si>
  <si>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</si>
  <si>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</si>
  <si>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</si>
  <si>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</si>
  <si>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</si>
  <si>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</si>
  <si>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</si>
  <si>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</si>
  <si>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</si>
  <si>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</si>
  <si>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</si>
  <si>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</si>
  <si>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</si>
  <si>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</si>
  <si>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</si>
  <si>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</si>
  <si>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</si>
  <si>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</si>
  <si>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</si>
  <si>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</si>
  <si>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</si>
  <si>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</si>
  <si>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</si>
  <si>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</si>
  <si>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</si>
  <si>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</si>
  <si>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</si>
  <si>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</si>
  <si>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</si>
  <si>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</si>
  <si>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</si>
  <si>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</si>
  <si>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</si>
  <si>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</si>
  <si>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</si>
  <si>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</si>
  <si>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</si>
  <si>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</si>
  <si>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</si>
  <si>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</si>
  <si>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</si>
  <si>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</si>
  <si>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</si>
  <si>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</si>
  <si>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</si>
  <si>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</si>
  <si>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</si>
  <si>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</si>
  <si>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</si>
  <si>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</si>
  <si>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</si>
  <si>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</si>
  <si>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</si>
  <si>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</si>
  <si>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</si>
  <si>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</si>
  <si>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</si>
  <si>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</si>
  <si>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</si>
  <si>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</si>
  <si>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</si>
  <si>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</si>
  <si>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</si>
  <si>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</si>
  <si>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</si>
  <si>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</si>
  <si>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</si>
  <si>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</si>
  <si>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</si>
  <si>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</si>
  <si>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</si>
  <si>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</si>
  <si>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</si>
  <si>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</si>
  <si>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</si>
  <si>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</si>
  <si>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</si>
  <si>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</si>
  <si>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</si>
  <si>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</si>
  <si>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</si>
  <si>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</si>
  <si>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</si>
  <si>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</si>
  <si>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</si>
  <si>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</si>
  <si>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</si>
  <si>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</si>
  <si>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</si>
  <si>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</si>
  <si>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</si>
  <si>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</si>
  <si>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</si>
  <si>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</si>
  <si>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</si>
  <si>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</si>
  <si>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</si>
  <si>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</si>
  <si>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</si>
  <si>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</si>
  <si>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</si>
  <si>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</si>
  <si>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</si>
  <si>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</si>
  <si>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</si>
  <si>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</si>
  <si>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</si>
  <si>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</si>
  <si>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</si>
  <si>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</si>
  <si>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</si>
  <si>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</si>
  <si>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</si>
  <si>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</si>
  <si>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</si>
  <si>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</si>
  <si>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</si>
  <si>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</si>
  <si>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</si>
  <si>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</si>
  <si>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</si>
  <si>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</si>
  <si>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</si>
  <si>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</si>
  <si>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</si>
  <si>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</si>
  <si>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</si>
  <si>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</si>
  <si>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</si>
  <si>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</si>
  <si>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</si>
  <si>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</si>
  <si>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</si>
  <si>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</si>
  <si>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</si>
  <si>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</si>
  <si>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</si>
  <si>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</si>
  <si>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</si>
  <si>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</si>
  <si>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</si>
  <si>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</si>
  <si>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</si>
  <si>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</si>
  <si>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</si>
  <si>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</si>
  <si>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</si>
  <si>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</si>
  <si>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</si>
  <si>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</si>
  <si>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</si>
  <si>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</si>
  <si>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</si>
  <si>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</si>
  <si>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</si>
  <si>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</si>
  <si>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</si>
  <si>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</si>
  <si>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</si>
  <si>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</si>
  <si>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</si>
  <si>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</si>
  <si>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</si>
  <si>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</si>
  <si>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</si>
  <si>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</si>
  <si>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</si>
  <si>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</si>
  <si>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</si>
  <si>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</si>
  <si>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</si>
  <si>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</si>
  <si>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</si>
  <si>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</si>
  <si>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</si>
  <si>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</si>
  <si>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</si>
  <si>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</si>
  <si>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</si>
  <si>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</si>
  <si>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</si>
  <si>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</si>
  <si>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</si>
  <si>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</si>
  <si>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</si>
  <si>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</si>
  <si>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</si>
  <si>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</si>
  <si>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</si>
  <si>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</si>
  <si>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</si>
  <si>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</si>
  <si>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</si>
  <si>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</si>
  <si>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</si>
  <si>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</si>
  <si>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</si>
  <si>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</si>
  <si>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</si>
  <si>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</si>
  <si>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</si>
  <si>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</si>
  <si>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</si>
  <si>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</si>
  <si>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</si>
  <si>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</si>
  <si>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</si>
  <si>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</si>
  <si>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</si>
  <si>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</si>
  <si>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</si>
  <si>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</si>
  <si>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</si>
  <si>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</si>
  <si>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</si>
  <si>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</si>
  <si>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</si>
  <si>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</si>
  <si>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</si>
  <si>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</si>
  <si>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</si>
  <si>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</si>
  <si>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</si>
  <si>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</si>
  <si>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</si>
  <si>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</si>
  <si>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</si>
  <si>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</si>
  <si>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</si>
  <si>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</si>
  <si>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</si>
  <si>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</si>
  <si>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</si>
  <si>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</si>
  <si>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</si>
  <si>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</si>
  <si>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</si>
  <si>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</si>
  <si>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</si>
  <si>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</si>
  <si>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</si>
  <si>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</si>
  <si>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</si>
  <si>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</si>
  <si>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</si>
  <si>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</si>
  <si>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</si>
  <si>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</si>
  <si>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</si>
  <si>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</si>
  <si>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</si>
  <si>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</si>
  <si>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</si>
  <si>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</si>
  <si>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</si>
  <si>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</si>
  <si>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</si>
  <si>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</si>
  <si>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</si>
  <si>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</si>
  <si>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</si>
  <si>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</si>
  <si>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</si>
  <si>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</si>
  <si>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</si>
  <si>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</si>
  <si>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</si>
  <si>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</si>
  <si>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</si>
  <si>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</si>
  <si>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</si>
  <si>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</si>
  <si>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</si>
  <si>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</si>
  <si>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</si>
  <si>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</si>
  <si>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</si>
  <si>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</si>
  <si>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</si>
  <si>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</si>
  <si>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</si>
  <si>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</si>
  <si>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</si>
  <si>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</si>
  <si>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</si>
  <si>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</si>
  <si>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</si>
  <si>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</si>
  <si>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</si>
  <si>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</si>
  <si>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</si>
  <si>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</si>
  <si>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</si>
  <si>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</si>
  <si>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</si>
  <si>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</si>
  <si>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</si>
  <si>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</si>
  <si>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</si>
  <si>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</si>
  <si>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</si>
  <si>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</si>
  <si>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</si>
  <si>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</si>
  <si>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</si>
  <si>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</si>
  <si>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</si>
  <si>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</si>
  <si>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</si>
  <si>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</si>
  <si>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</si>
  <si>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</si>
  <si>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</si>
  <si>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</si>
  <si>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</si>
  <si>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</si>
  <si>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</si>
  <si>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</si>
  <si>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</si>
  <si>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</si>
  <si>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</si>
  <si>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</si>
  <si>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</si>
  <si>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</si>
  <si>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</si>
  <si>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</si>
  <si>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</si>
  <si>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</si>
  <si>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</si>
  <si>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</si>
  <si>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</si>
  <si>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</si>
  <si>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</si>
  <si>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</si>
  <si>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</si>
  <si>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</si>
  <si>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</si>
  <si>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</si>
  <si>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</si>
  <si>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</si>
  <si>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</si>
  <si>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</si>
  <si>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</si>
  <si>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</si>
  <si>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</si>
  <si>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</si>
  <si>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</si>
  <si>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</si>
  <si>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</si>
  <si>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</si>
  <si>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</si>
  <si>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</si>
  <si>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</si>
  <si>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</si>
  <si>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</si>
  <si>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</si>
  <si>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</si>
  <si>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</si>
  <si>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</si>
  <si>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</si>
  <si>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</si>
  <si>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</si>
  <si>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</si>
  <si>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</si>
  <si>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</si>
  <si>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</si>
  <si>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</si>
  <si>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</si>
  <si>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</si>
  <si>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</si>
  <si>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</si>
  <si>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</si>
  <si>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</si>
  <si>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</si>
  <si>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</si>
  <si>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</si>
  <si>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</si>
  <si>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</si>
  <si>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</si>
  <si>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</si>
  <si>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</si>
  <si>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</si>
  <si>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</si>
  <si>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</si>
  <si>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</si>
  <si>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</si>
  <si>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</si>
  <si>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</si>
  <si>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</si>
  <si>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</si>
  <si>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</si>
  <si>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</si>
  <si>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</si>
  <si>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</si>
  <si>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</si>
  <si>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</si>
  <si>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</si>
  <si>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</si>
  <si>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</si>
  <si>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</si>
  <si>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</si>
  <si>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</si>
  <si>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</si>
  <si>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</si>
  <si>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</si>
  <si>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</si>
  <si>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</si>
  <si>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</si>
  <si>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</si>
  <si>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</si>
  <si>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</si>
  <si>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</si>
  <si>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</si>
  <si>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</si>
  <si>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</si>
  <si>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</si>
  <si>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</si>
  <si>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</si>
  <si>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</si>
  <si>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</si>
  <si>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</si>
  <si>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</si>
  <si>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</si>
  <si>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</si>
  <si>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</si>
  <si>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</si>
  <si>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</si>
  <si>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</si>
  <si>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</si>
  <si>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</si>
  <si>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</si>
  <si>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</si>
  <si>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</si>
  <si>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</si>
  <si>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</si>
  <si>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</si>
  <si>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</si>
  <si>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</si>
  <si>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</si>
  <si>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</si>
  <si>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</si>
  <si>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</si>
  <si>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</si>
  <si>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</si>
  <si>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</si>
  <si>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</si>
  <si>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</si>
  <si>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</si>
  <si>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</si>
  <si>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</si>
  <si>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</si>
  <si>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</si>
  <si>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</si>
  <si>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</si>
  <si>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</si>
  <si>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</si>
  <si>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</si>
  <si>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</si>
  <si>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</si>
  <si>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</si>
  <si>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</si>
  <si>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</si>
  <si>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</si>
  <si>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</si>
  <si>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</si>
  <si>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</si>
  <si>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</si>
  <si>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</si>
  <si>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</si>
  <si>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</si>
  <si>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</si>
  <si>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</si>
  <si>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</si>
  <si>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</si>
  <si>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</si>
  <si>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</si>
  <si>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</si>
  <si>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</si>
  <si>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</si>
  <si>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</si>
  <si>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</si>
  <si>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</si>
  <si>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</si>
  <si>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</si>
  <si>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</si>
  <si>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</si>
  <si>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</si>
  <si>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</si>
  <si>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</si>
  <si>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</si>
  <si>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</si>
  <si>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</si>
  <si>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</si>
  <si>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</si>
  <si>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</si>
  <si>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</si>
  <si>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</si>
  <si>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</si>
  <si>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</si>
  <si>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</si>
  <si>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</si>
  <si>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</si>
  <si>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</si>
  <si>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</si>
  <si>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</si>
  <si>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</si>
  <si>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</si>
  <si>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</si>
  <si>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</si>
  <si>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</si>
  <si>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</si>
  <si>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</si>
  <si>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</si>
  <si>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</si>
  <si>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</si>
  <si>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</si>
  <si>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</si>
  <si>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</si>
  <si>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</si>
  <si>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</si>
  <si>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</si>
  <si>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</si>
  <si>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</si>
  <si>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</si>
  <si>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</si>
  <si>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</si>
  <si>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</si>
  <si>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</si>
  <si>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</si>
  <si>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</si>
  <si>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</si>
  <si>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</si>
  <si>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</si>
  <si>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</si>
  <si>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</si>
  <si>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</si>
  <si>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</si>
  <si>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</si>
  <si>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</si>
  <si>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</si>
  <si>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</si>
  <si>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</si>
  <si>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</si>
  <si>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</si>
  <si>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</si>
  <si>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</si>
  <si>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</si>
  <si>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</si>
  <si>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</si>
  <si>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</si>
  <si>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</si>
  <si>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</si>
  <si>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</si>
  <si>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</si>
  <si>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</si>
  <si>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</si>
  <si>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</si>
  <si>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</si>
  <si>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</si>
  <si>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</si>
  <si>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</si>
  <si>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</si>
  <si>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</si>
  <si>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</si>
  <si>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</si>
  <si>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</si>
  <si>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</si>
  <si>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</si>
  <si>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</si>
  <si>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</si>
  <si>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</si>
  <si>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</si>
  <si>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</si>
  <si>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</si>
  <si>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</si>
  <si>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</si>
  <si>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</si>
  <si>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</si>
  <si>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</si>
  <si>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</si>
  <si>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</si>
  <si>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</si>
  <si>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</si>
  <si>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</si>
  <si>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</si>
  <si>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</si>
  <si>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</si>
  <si>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</si>
  <si>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</si>
  <si>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</si>
  <si>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</si>
  <si>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</si>
  <si>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</si>
  <si>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</si>
  <si>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</si>
  <si>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</si>
  <si>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</si>
  <si>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</si>
  <si>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</si>
  <si>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</si>
  <si>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</si>
  <si>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</si>
  <si>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</si>
  <si>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</si>
  <si>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</si>
  <si>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</si>
  <si>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</si>
  <si>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</si>
  <si>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</si>
  <si>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</si>
  <si>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</si>
  <si>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</si>
  <si>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</si>
  <si>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</si>
  <si>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</si>
  <si>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</si>
  <si>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</si>
  <si>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</si>
  <si>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</si>
  <si>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</si>
  <si>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</si>
  <si>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</si>
  <si>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</si>
  <si>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</si>
  <si>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</si>
  <si>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</si>
  <si>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</si>
  <si>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</si>
  <si>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</si>
  <si>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</si>
  <si>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</si>
  <si>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</si>
  <si>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</si>
  <si>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</si>
  <si>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</si>
  <si>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</si>
  <si>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</si>
  <si>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</si>
  <si>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</si>
  <si>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</si>
  <si>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</si>
  <si>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</si>
  <si>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</si>
  <si>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</si>
  <si>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</si>
  <si>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</si>
  <si>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</si>
  <si>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</si>
  <si>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</si>
  <si>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</si>
  <si>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</si>
  <si>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</si>
  <si>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</si>
  <si>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</si>
  <si>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</si>
  <si>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</si>
  <si>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</si>
  <si>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</si>
  <si>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</si>
  <si>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</si>
  <si>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</si>
  <si>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</si>
  <si>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</si>
  <si>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</si>
  <si>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</si>
  <si>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</si>
  <si>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</si>
  <si>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</si>
  <si>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</si>
  <si>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</si>
  <si>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</si>
  <si>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</si>
  <si>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</si>
  <si>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</si>
  <si>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</si>
  <si>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</si>
  <si>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</si>
  <si>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</si>
  <si>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</si>
  <si>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</si>
  <si>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</si>
  <si>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</si>
  <si>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</si>
  <si>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</si>
  <si>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</si>
  <si>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</si>
  <si>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</si>
  <si>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</si>
  <si>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</si>
  <si>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</si>
  <si>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</si>
  <si>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</si>
  <si>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</si>
  <si>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</si>
  <si>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</si>
  <si>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</si>
  <si>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</si>
  <si>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</si>
  <si>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</si>
  <si>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</si>
  <si>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</si>
  <si>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</si>
  <si>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</si>
  <si>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</si>
  <si>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</si>
  <si>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</si>
  <si>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</si>
  <si>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</si>
  <si>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</si>
  <si>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</si>
  <si>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</si>
  <si>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</si>
  <si>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</si>
  <si>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</si>
  <si>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</si>
  <si>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</si>
  <si>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</si>
  <si>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</si>
  <si>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</si>
  <si>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</si>
  <si>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</si>
  <si>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</si>
  <si>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</si>
  <si>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</si>
  <si>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</si>
  <si>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</si>
  <si>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</si>
  <si>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</si>
  <si>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</si>
  <si>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</si>
  <si>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</si>
  <si>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</si>
  <si>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</si>
  <si>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</si>
  <si>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</si>
  <si>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</si>
  <si>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</si>
  <si>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</si>
  <si>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</si>
  <si>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</si>
  <si>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</si>
  <si>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</si>
  <si>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</si>
  <si>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</si>
  <si>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</si>
  <si>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</si>
  <si>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</si>
  <si>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</si>
  <si>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</si>
  <si>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</si>
  <si>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</si>
  <si>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</si>
  <si>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</si>
  <si>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</si>
  <si>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</si>
  <si>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</si>
  <si>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</si>
  <si>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</si>
  <si>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</si>
  <si>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</si>
  <si>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</si>
  <si>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</si>
  <si>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</si>
  <si>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</si>
  <si>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</si>
  <si>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</si>
  <si>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</si>
  <si>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</si>
  <si>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</si>
  <si>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</si>
  <si>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</si>
  <si>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</si>
  <si>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</si>
  <si>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</si>
  <si>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</si>
  <si>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</si>
  <si>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</si>
  <si>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</si>
  <si>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</si>
  <si>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</si>
  <si>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</si>
  <si>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</si>
  <si>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</si>
  <si>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</si>
  <si>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</si>
  <si>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</si>
  <si>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</si>
  <si>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</si>
  <si>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</si>
  <si>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</si>
  <si>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</si>
  <si>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</si>
  <si>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</si>
  <si>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</si>
  <si>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</si>
  <si>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</si>
  <si>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</si>
  <si>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</si>
  <si>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</si>
  <si>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</si>
  <si>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</si>
  <si>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</si>
  <si>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</si>
  <si>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</si>
  <si>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</si>
  <si>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</si>
  <si>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</si>
  <si>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</si>
  <si>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</si>
  <si>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</si>
  <si>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</si>
  <si>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</si>
  <si>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</si>
  <si>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</si>
  <si>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</si>
  <si>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</si>
  <si>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</si>
  <si>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</si>
  <si>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</si>
  <si>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</si>
  <si>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</si>
  <si>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</si>
  <si>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</si>
  <si>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</si>
  <si>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</si>
  <si>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</si>
  <si>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</si>
  <si>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</si>
  <si>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</si>
  <si>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</si>
  <si>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</si>
  <si>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</si>
  <si>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</si>
  <si>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</si>
  <si>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</si>
  <si>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</si>
  <si>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</si>
  <si>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</si>
  <si>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</si>
  <si>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</si>
  <si>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</si>
  <si>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</si>
  <si>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</si>
  <si>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</si>
  <si>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</si>
  <si>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</si>
  <si>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</si>
  <si>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</si>
  <si>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</si>
  <si>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</si>
  <si>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</si>
  <si>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</si>
  <si>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</si>
  <si>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</si>
  <si>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</si>
  <si>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</si>
  <si>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</si>
  <si>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</si>
  <si>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</si>
  <si>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</si>
  <si>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</si>
  <si>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</si>
  <si>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</si>
  <si>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</si>
  <si>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</si>
  <si>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</si>
  <si>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</si>
  <si>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</si>
  <si>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</si>
  <si>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</si>
  <si>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</si>
  <si>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</si>
  <si>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</si>
  <si>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</si>
  <si>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</si>
  <si>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</si>
  <si>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</si>
  <si>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</si>
  <si>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</si>
  <si>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</si>
  <si>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</si>
  <si>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</si>
  <si>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</si>
  <si>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</si>
  <si>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</si>
  <si>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</si>
  <si>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</si>
  <si>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</si>
  <si>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</si>
  <si>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</si>
  <si>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</si>
  <si>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</si>
  <si>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</si>
  <si>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</si>
  <si>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</si>
  <si>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</si>
  <si>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</si>
  <si>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</si>
  <si>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</si>
  <si>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</si>
  <si>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</si>
  <si>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</si>
  <si>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</si>
  <si>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</si>
  <si>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</si>
  <si>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</si>
  <si>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</si>
  <si>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</si>
  <si>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</si>
  <si>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</si>
  <si>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</si>
  <si>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</si>
  <si>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</si>
  <si>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</si>
  <si>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</si>
  <si>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</si>
  <si>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</si>
  <si>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</si>
  <si>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</si>
  <si>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</si>
  <si>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</si>
  <si>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</si>
  <si>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</si>
  <si>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</si>
  <si>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</si>
  <si>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</si>
  <si>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</si>
  <si>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</si>
  <si>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</si>
  <si>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</si>
  <si>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</si>
  <si>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</si>
  <si>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</si>
  <si>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</si>
  <si>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</si>
  <si>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</si>
  <si>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</si>
  <si>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</si>
  <si>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</si>
  <si>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</si>
  <si>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</si>
  <si>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</si>
  <si>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</si>
  <si>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</si>
  <si>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</si>
  <si>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</si>
  <si>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</si>
  <si>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</si>
  <si>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</si>
  <si>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</si>
  <si>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</si>
  <si>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</si>
  <si>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</si>
  <si>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</si>
  <si>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</si>
  <si>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</si>
  <si>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</si>
  <si>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</si>
  <si>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</si>
  <si>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</si>
  <si>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</si>
  <si>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</si>
  <si>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</si>
  <si>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</si>
  <si>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</si>
  <si>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</si>
  <si>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</si>
  <si>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</si>
  <si>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</si>
  <si>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</si>
  <si>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</si>
  <si>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</si>
  <si>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</si>
  <si>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</si>
  <si>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</si>
  <si>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</si>
  <si>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</si>
  <si>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</si>
  <si>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</si>
  <si>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</si>
  <si>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</si>
  <si>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</si>
  <si>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</si>
  <si>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</si>
  <si>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</si>
  <si>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</si>
  <si>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</si>
  <si>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</si>
  <si>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</si>
  <si>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</si>
  <si>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</si>
  <si>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</si>
  <si>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</si>
  <si>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</si>
  <si>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</si>
  <si>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</si>
  <si>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</si>
  <si>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</si>
  <si>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</si>
  <si>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</si>
  <si>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</si>
  <si>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</si>
  <si>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</si>
  <si>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</si>
  <si>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</si>
  <si>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</si>
  <si>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</si>
  <si>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</si>
  <si>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</si>
  <si>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</si>
  <si>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</si>
  <si>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</si>
  <si>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</si>
  <si>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</si>
  <si>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</si>
  <si>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</si>
  <si>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</si>
  <si>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</si>
  <si>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</si>
  <si>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</si>
  <si>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</si>
  <si>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</si>
  <si>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</si>
  <si>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</si>
  <si>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</si>
  <si>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</si>
  <si>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</si>
  <si>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</si>
  <si>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</si>
  <si>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</si>
  <si>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</si>
  <si>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</si>
  <si>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</si>
  <si>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</si>
  <si>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</si>
  <si>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</si>
  <si>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</si>
  <si>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</si>
  <si>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</si>
  <si>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</si>
  <si>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</si>
  <si>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</si>
  <si>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</si>
  <si>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</si>
  <si>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</si>
  <si>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</si>
  <si>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</si>
  <si>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</si>
  <si>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</si>
  <si>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</si>
  <si>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</si>
  <si>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</si>
  <si>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</si>
  <si>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</si>
  <si>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</si>
  <si>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</si>
  <si>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</si>
  <si>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</si>
  <si>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</si>
  <si>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</si>
  <si>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</si>
  <si>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</si>
  <si>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</si>
  <si>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</si>
  <si>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</si>
  <si>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</si>
  <si>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</si>
  <si>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</si>
  <si>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</si>
  <si>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</si>
  <si>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</si>
  <si>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</si>
  <si>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</si>
  <si>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</si>
  <si>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</si>
  <si>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</si>
  <si>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</si>
  <si>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</si>
  <si>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</si>
  <si>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</si>
  <si>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</si>
  <si>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</si>
  <si>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</si>
  <si>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</si>
  <si>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</si>
  <si>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</si>
  <si>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</si>
  <si>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</si>
  <si>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</si>
  <si>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</si>
  <si>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</si>
  <si>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</si>
  <si>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</si>
  <si>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</si>
  <si>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</si>
  <si>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</si>
  <si>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</si>
  <si>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</si>
  <si>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</si>
  <si>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</si>
  <si>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</si>
  <si>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</si>
  <si>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</si>
  <si>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</si>
  <si>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</si>
  <si>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</si>
  <si>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</si>
  <si>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</si>
  <si>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</si>
  <si>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</si>
  <si>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</si>
  <si>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</si>
  <si>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</si>
  <si>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</si>
  <si>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</si>
  <si>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</si>
  <si>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</si>
  <si>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</si>
  <si>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</si>
  <si>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</si>
  <si>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</si>
  <si>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</si>
  <si>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</si>
  <si>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</si>
  <si>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</si>
  <si>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</si>
  <si>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</si>
  <si>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</si>
  <si>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</si>
  <si>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</si>
  <si>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</si>
  <si>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</si>
  <si>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</si>
  <si>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</si>
  <si>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</si>
  <si>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</si>
  <si>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</si>
  <si>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</si>
  <si>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</si>
  <si>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</si>
  <si>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</si>
  <si>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</si>
  <si>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</si>
  <si>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</si>
  <si>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</si>
  <si>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</si>
  <si>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</si>
  <si>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</si>
  <si>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</si>
  <si>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</si>
  <si>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</si>
  <si>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</si>
  <si>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</si>
  <si>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</si>
  <si>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</si>
  <si>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</si>
  <si>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</si>
  <si>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</si>
  <si>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</si>
  <si>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</si>
  <si>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</si>
  <si>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</si>
  <si>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</si>
  <si>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</si>
  <si>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</si>
  <si>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</si>
  <si>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</si>
  <si>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</si>
  <si>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</si>
  <si>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</si>
  <si>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</si>
  <si>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</si>
  <si>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</si>
  <si>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</si>
  <si>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</si>
  <si>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</si>
  <si>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</si>
  <si>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</si>
  <si>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</si>
  <si>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</si>
  <si>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</si>
  <si>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</si>
  <si>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</si>
  <si>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</si>
  <si>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</si>
  <si>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</si>
  <si>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</si>
  <si>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</si>
  <si>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</si>
  <si>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</si>
  <si>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</si>
  <si>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</si>
  <si>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</si>
  <si>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</si>
  <si>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</si>
  <si>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</si>
  <si>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</si>
  <si>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</si>
  <si>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</si>
  <si>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</si>
  <si>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</si>
  <si>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</si>
  <si>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</si>
  <si>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</si>
  <si>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</si>
  <si>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</si>
  <si>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</si>
  <si>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</si>
  <si>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</si>
  <si>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</si>
  <si>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</si>
  <si>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</si>
  <si>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</si>
  <si>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</si>
  <si>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</si>
  <si>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</si>
  <si>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</si>
  <si>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</si>
  <si>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</si>
  <si>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</si>
  <si>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</si>
  <si>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</si>
  <si>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</si>
  <si>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</si>
  <si>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</si>
  <si>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</si>
  <si>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</si>
  <si>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</si>
  <si>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</si>
  <si>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</si>
  <si>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</si>
  <si>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</si>
  <si>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</si>
  <si>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</si>
  <si>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</si>
  <si>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</si>
  <si>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</si>
  <si>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</si>
  <si>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</si>
  <si>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</si>
  <si>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</si>
  <si>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</si>
  <si>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</si>
  <si>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</si>
  <si>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</si>
  <si>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</si>
  <si>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</si>
  <si>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</si>
  <si>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</si>
  <si>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</si>
  <si>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</si>
  <si>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</si>
  <si>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</si>
  <si>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</si>
  <si>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</si>
  <si>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</si>
  <si>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</si>
  <si>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</si>
  <si>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</si>
  <si>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</si>
  <si>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</si>
  <si>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</si>
  <si>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</si>
  <si>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</si>
  <si>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</si>
  <si>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</si>
  <si>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</si>
  <si>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</si>
  <si>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</si>
  <si>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</si>
  <si>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</si>
  <si>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</si>
  <si>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</si>
  <si>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</si>
  <si>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</si>
  <si>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</si>
  <si>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</si>
  <si>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</si>
  <si>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</si>
  <si>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</si>
  <si>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</si>
  <si>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</si>
  <si>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</si>
  <si>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</si>
  <si>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</si>
  <si>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</si>
  <si>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</si>
  <si>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</si>
  <si>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</si>
  <si>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</si>
  <si>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</si>
  <si>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</si>
  <si>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</si>
  <si>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</si>
  <si>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</si>
  <si>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</si>
  <si>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</si>
  <si>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</si>
  <si>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</si>
  <si>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</si>
  <si>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</si>
  <si>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</si>
  <si>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</si>
  <si>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</si>
  <si>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</si>
  <si>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</si>
  <si>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</si>
  <si>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</si>
  <si>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</si>
  <si>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</si>
  <si>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</si>
  <si>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</si>
  <si>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</si>
  <si>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</si>
  <si>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</si>
  <si>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</si>
  <si>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</si>
  <si>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</si>
  <si>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</si>
  <si>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</si>
  <si>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</si>
  <si>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</si>
  <si>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</si>
  <si>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</si>
  <si>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</si>
  <si>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</si>
  <si>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</si>
  <si>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</si>
  <si>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</si>
  <si>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</si>
  <si>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</si>
  <si>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</si>
  <si>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</si>
  <si>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</si>
  <si>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</si>
  <si>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</si>
  <si>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</si>
  <si>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</si>
  <si>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</si>
  <si>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</si>
  <si>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</si>
  <si>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</si>
  <si>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</si>
  <si>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</si>
  <si>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</si>
  <si>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</si>
  <si>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</si>
  <si>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</si>
  <si>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</si>
  <si>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</si>
  <si>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</si>
  <si>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</si>
  <si>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</si>
  <si>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</si>
  <si>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</si>
  <si>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</si>
  <si>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</si>
  <si>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</si>
  <si>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</si>
  <si>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</si>
  <si>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</si>
  <si>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</si>
  <si>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</si>
  <si>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</si>
  <si>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</si>
  <si>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</si>
  <si>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</si>
  <si>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</si>
  <si>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</si>
  <si>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</si>
  <si>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</si>
  <si>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</si>
  <si>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</si>
  <si>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</si>
  <si>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</si>
  <si>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</si>
  <si>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</si>
  <si>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</si>
  <si>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</si>
  <si>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</si>
  <si>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</si>
  <si>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</si>
  <si>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</si>
  <si>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</si>
  <si>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</si>
  <si>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</si>
  <si>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</si>
  <si>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</si>
  <si>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</si>
  <si>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</si>
  <si>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</si>
  <si>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</si>
  <si>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</si>
  <si>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</si>
  <si>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</si>
  <si>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</si>
  <si>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</si>
  <si>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</si>
  <si>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</si>
  <si>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</si>
  <si>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</si>
  <si>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</si>
  <si>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</si>
  <si>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</si>
  <si>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</si>
  <si>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</si>
  <si>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</si>
  <si>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</si>
  <si>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</si>
  <si>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</si>
  <si>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</si>
  <si>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</si>
  <si>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</si>
  <si>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</si>
  <si>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</si>
  <si>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</si>
  <si>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</si>
  <si>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</si>
  <si>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</si>
  <si>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</si>
  <si>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</si>
  <si>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</si>
  <si>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</si>
  <si>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</si>
  <si>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</si>
  <si>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</si>
  <si>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</si>
  <si>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</si>
  <si>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</si>
  <si>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</si>
  <si>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</si>
  <si>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</si>
  <si>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</si>
  <si>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</si>
  <si>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</si>
  <si>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</si>
  <si>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</si>
  <si>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</si>
  <si>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</si>
  <si>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</si>
  <si>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</si>
  <si>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</si>
  <si>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</si>
  <si>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</si>
  <si>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</si>
  <si>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</si>
  <si>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</si>
  <si>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</si>
  <si>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</si>
  <si>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</si>
  <si>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</si>
  <si>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</si>
  <si>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</si>
  <si>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</si>
  <si>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</si>
  <si>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</si>
  <si>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</si>
  <si>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</si>
  <si>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</si>
  <si>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</si>
  <si>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</si>
  <si>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</si>
  <si>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</si>
  <si>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</si>
  <si>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</si>
  <si>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</si>
  <si>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</si>
  <si>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</si>
  <si>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</si>
  <si>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</si>
  <si>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</si>
  <si>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</si>
  <si>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</si>
  <si>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</si>
  <si>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</si>
  <si>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</si>
  <si>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</si>
  <si>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</si>
  <si>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</si>
  <si>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</si>
  <si>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</si>
  <si>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</si>
  <si>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</si>
  <si>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</si>
  <si>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</si>
  <si>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</si>
  <si>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</si>
  <si>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</si>
  <si>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</si>
  <si>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</si>
  <si>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</si>
  <si>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</si>
  <si>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</si>
  <si>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</si>
  <si>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</si>
  <si>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</si>
  <si>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</si>
  <si>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</si>
  <si>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</si>
  <si>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</si>
  <si>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</si>
  <si>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</si>
  <si>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</si>
  <si>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</si>
  <si>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</si>
  <si>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</si>
  <si>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</si>
  <si>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</si>
  <si>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</si>
  <si>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</si>
  <si>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</si>
  <si>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</si>
  <si>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</si>
  <si>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</si>
  <si>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</si>
  <si>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</si>
  <si>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</si>
  <si>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</si>
  <si>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</si>
  <si>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</si>
  <si>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</si>
  <si>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</si>
  <si>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</si>
  <si>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</si>
  <si>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</si>
  <si>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</si>
  <si>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</si>
  <si>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</si>
  <si>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</si>
  <si>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</si>
  <si>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</si>
  <si>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</si>
  <si>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</si>
  <si>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</si>
  <si>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</si>
  <si>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</si>
  <si>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</si>
  <si>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</si>
  <si>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</si>
  <si>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</si>
  <si>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</si>
  <si>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</si>
  <si>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</si>
  <si>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</si>
  <si>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</si>
  <si>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</si>
  <si>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</si>
  <si>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</si>
  <si>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</si>
  <si>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</si>
  <si>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</si>
  <si>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</si>
  <si>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</si>
  <si>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</si>
  <si>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</si>
  <si>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</si>
  <si>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</si>
  <si>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</si>
  <si>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</si>
  <si>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</si>
  <si>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</si>
  <si>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</si>
  <si>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</si>
  <si>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</si>
  <si>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</si>
  <si>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</si>
  <si>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</si>
  <si>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</si>
  <si>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</si>
  <si>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</si>
  <si>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</si>
  <si>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</si>
  <si>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</si>
  <si>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</si>
  <si>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</si>
  <si>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</si>
  <si>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</si>
  <si>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</si>
  <si>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</si>
  <si>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</si>
  <si>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</si>
  <si>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</si>
  <si>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</si>
  <si>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</si>
  <si>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</si>
  <si>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</si>
  <si>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</si>
  <si>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</si>
  <si>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</si>
  <si>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</si>
  <si>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</si>
  <si>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</si>
  <si>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</si>
  <si>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</si>
  <si>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</si>
  <si>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</si>
  <si>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</si>
  <si>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</si>
  <si>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</si>
  <si>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</si>
  <si>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</si>
  <si>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</si>
  <si>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</si>
  <si>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</si>
  <si>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</si>
  <si>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</si>
  <si>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</si>
  <si>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</si>
  <si>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</si>
  <si>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</si>
  <si>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</si>
  <si>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</si>
  <si>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</si>
  <si>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</si>
  <si>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</si>
  <si>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</si>
  <si>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</si>
  <si>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</si>
  <si>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</si>
  <si>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</si>
  <si>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</si>
  <si>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</si>
  <si>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</si>
  <si>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</si>
  <si>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</si>
  <si>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</si>
  <si>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</si>
  <si>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</si>
  <si>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</si>
  <si>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</si>
  <si>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</si>
  <si>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</si>
  <si>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</si>
  <si>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</si>
  <si>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</si>
  <si>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</si>
  <si>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</si>
  <si>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</si>
  <si>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</si>
  <si>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</si>
  <si>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</si>
  <si>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</si>
  <si>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</si>
  <si>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</si>
  <si>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</si>
  <si>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</si>
  <si>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</si>
  <si>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</si>
  <si>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</si>
  <si>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</si>
  <si>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</si>
  <si>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</si>
  <si>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</si>
  <si>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</si>
  <si>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</si>
  <si>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</si>
  <si>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</si>
  <si>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</si>
  <si>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</si>
  <si>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</si>
  <si>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</si>
  <si>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</si>
  <si>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</si>
  <si>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</si>
  <si>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</si>
  <si>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</si>
  <si>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</si>
  <si>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</si>
  <si>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</si>
  <si>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</si>
  <si>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</si>
  <si>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</si>
  <si>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</si>
  <si>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</si>
  <si>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</si>
  <si>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</si>
  <si>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</si>
  <si>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</si>
  <si>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</si>
  <si>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</si>
  <si>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</si>
  <si>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</si>
  <si>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</si>
  <si>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</si>
  <si>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</si>
  <si>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</si>
  <si>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</si>
  <si>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</si>
  <si>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</si>
  <si>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</si>
  <si>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</si>
  <si>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</si>
  <si>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</si>
  <si>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</si>
  <si>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</si>
  <si>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</si>
  <si>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</si>
  <si>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</si>
  <si>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</si>
  <si>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</si>
  <si>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</si>
  <si>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</si>
  <si>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</si>
  <si>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</si>
  <si>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</si>
  <si>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</si>
  <si>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</si>
  <si>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</si>
  <si>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</si>
  <si>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</si>
  <si>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</si>
  <si>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</si>
  <si>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</si>
  <si>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</si>
  <si>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</si>
  <si>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</si>
  <si>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</si>
  <si>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</si>
  <si>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</si>
  <si>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</si>
  <si>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</si>
  <si>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</si>
  <si>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</si>
  <si>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</si>
  <si>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</si>
  <si>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</si>
  <si>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</si>
  <si>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</si>
  <si>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</si>
  <si>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</si>
  <si>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</si>
  <si>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</si>
  <si>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</si>
  <si>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</si>
  <si>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</si>
  <si>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</si>
  <si>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</si>
  <si>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</si>
  <si>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</si>
  <si>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</si>
  <si>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</si>
  <si>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</si>
  <si>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</si>
  <si>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</si>
  <si>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</si>
  <si>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</si>
  <si>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</si>
  <si>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</si>
  <si>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</si>
  <si>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</si>
  <si>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</si>
  <si>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</si>
  <si>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</si>
  <si>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</si>
  <si>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</si>
  <si>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</si>
  <si>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</si>
  <si>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</si>
  <si>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</si>
  <si>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</si>
  <si>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</si>
  <si>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</si>
  <si>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</si>
  <si>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</si>
  <si>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</si>
  <si>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</si>
  <si>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</si>
  <si>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</si>
  <si>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</si>
  <si>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</si>
  <si>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</si>
  <si>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</si>
  <si>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</si>
  <si>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</si>
  <si>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</si>
  <si>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</si>
  <si>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</si>
  <si>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</si>
  <si>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</si>
  <si>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</si>
  <si>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</si>
  <si>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</si>
  <si>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</si>
  <si>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</si>
  <si>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</si>
  <si>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</si>
  <si>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</si>
  <si>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</si>
  <si>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</si>
  <si>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</si>
  <si>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</si>
  <si>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</si>
  <si>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</si>
  <si>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</si>
  <si>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</si>
  <si>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</si>
  <si>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</si>
  <si>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</si>
  <si>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</si>
  <si>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</si>
  <si>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</si>
  <si>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</si>
  <si>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</si>
  <si>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</si>
  <si>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</si>
  <si>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</si>
  <si>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</si>
  <si>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</si>
  <si>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</si>
  <si>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</si>
  <si>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</si>
  <si>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</si>
  <si>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</si>
  <si>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</si>
  <si>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</si>
  <si>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</si>
  <si>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</si>
  <si>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</si>
  <si>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</si>
  <si>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</si>
  <si>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</si>
  <si>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</si>
  <si>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</si>
  <si>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</si>
  <si>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</si>
  <si>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</si>
  <si>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</si>
  <si>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</si>
  <si>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</si>
  <si>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</si>
  <si>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</si>
  <si>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</si>
  <si>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</si>
  <si>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</si>
  <si>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</si>
  <si>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</si>
  <si>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</si>
  <si>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</si>
  <si>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</si>
  <si>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</si>
  <si>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</si>
  <si>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</si>
  <si>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</si>
  <si>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</si>
  <si>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</si>
  <si>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</si>
  <si>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</si>
  <si>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</si>
  <si>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</si>
  <si>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</si>
  <si>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</si>
  <si>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</si>
  <si>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</si>
  <si>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</si>
  <si>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</si>
  <si>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</si>
  <si>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</si>
  <si>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</si>
  <si>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</si>
  <si>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</si>
  <si>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</si>
  <si>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</si>
  <si>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</si>
  <si>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</si>
  <si>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</si>
  <si>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</si>
  <si>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</si>
  <si>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</si>
  <si>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</si>
  <si>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</si>
  <si>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</si>
  <si>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</si>
  <si>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</si>
  <si>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</si>
  <si>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</si>
  <si>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</si>
  <si>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</si>
  <si>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</si>
  <si>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</si>
  <si>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</si>
  <si>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</si>
  <si>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</si>
  <si>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</si>
  <si>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</si>
  <si>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</si>
  <si>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</si>
  <si>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</si>
  <si>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</si>
  <si>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</si>
  <si>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</si>
  <si>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</si>
  <si>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</si>
  <si>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</si>
  <si>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</si>
  <si>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</si>
  <si>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</si>
  <si>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</si>
  <si>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</si>
  <si>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</si>
  <si>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</si>
  <si>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</si>
  <si>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</si>
  <si>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</si>
  <si>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</si>
  <si>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</si>
  <si>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</si>
  <si>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</si>
  <si>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</si>
  <si>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</si>
  <si>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</si>
  <si>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</si>
  <si>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</si>
  <si>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</si>
  <si>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</si>
  <si>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</si>
  <si>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</si>
  <si>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</si>
  <si>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</si>
  <si>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</si>
  <si>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</si>
  <si>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</si>
  <si>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</si>
  <si>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</si>
  <si>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</si>
  <si>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</si>
  <si>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</si>
  <si>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</si>
  <si>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</si>
  <si>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</si>
  <si>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</si>
  <si>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</si>
  <si>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</si>
  <si>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</si>
  <si>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</si>
  <si>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</si>
  <si>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</si>
  <si>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</si>
  <si>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</si>
  <si>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</si>
  <si>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</si>
  <si>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</si>
  <si>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</si>
  <si>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</si>
  <si>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</si>
  <si>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</si>
  <si>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</si>
  <si>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</si>
  <si>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</si>
  <si>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</si>
  <si>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</si>
  <si>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</si>
  <si>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</si>
  <si>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</si>
  <si>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</si>
  <si>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</si>
  <si>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</si>
  <si>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</si>
  <si>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</si>
  <si>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</si>
  <si>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</si>
  <si>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</si>
  <si>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</si>
  <si>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</si>
  <si>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</si>
  <si>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</si>
  <si>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</si>
  <si>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</si>
  <si>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</si>
  <si>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</si>
  <si>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</si>
  <si>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</si>
  <si>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</si>
  <si>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</si>
  <si>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</si>
  <si>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</si>
  <si>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</si>
  <si>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</si>
  <si>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</si>
  <si>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</si>
  <si>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</si>
  <si>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</si>
  <si>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</si>
  <si>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</si>
  <si>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</si>
  <si>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</si>
  <si>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</si>
  <si>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</si>
  <si>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</si>
  <si>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</si>
  <si>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</si>
  <si>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</si>
  <si>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</si>
  <si>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</si>
  <si>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</si>
  <si>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</si>
  <si>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</si>
  <si>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</si>
  <si>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</si>
  <si>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</si>
  <si>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</si>
  <si>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</si>
  <si>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</si>
  <si>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</si>
  <si>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</si>
  <si>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</si>
  <si>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</si>
  <si>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</si>
  <si>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</si>
  <si>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</si>
  <si>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</si>
  <si>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</si>
  <si>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</si>
  <si>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</si>
  <si>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</si>
  <si>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</si>
  <si>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</si>
  <si>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</si>
  <si>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</si>
  <si>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</si>
  <si>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</si>
  <si>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</si>
  <si>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</si>
  <si>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</si>
  <si>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</si>
  <si>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</si>
  <si>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</si>
  <si>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</si>
  <si>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</si>
  <si>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</si>
  <si>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</si>
  <si>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</si>
  <si>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</si>
  <si>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</si>
  <si>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</si>
  <si>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</si>
  <si>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</si>
  <si>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</si>
  <si>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</si>
  <si>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</si>
  <si>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</si>
  <si>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</si>
  <si>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</si>
  <si>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</si>
  <si>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</si>
  <si>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</si>
  <si>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</si>
  <si>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</si>
  <si>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</si>
  <si>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</si>
  <si>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</si>
  <si>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</si>
  <si>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</si>
  <si>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</si>
  <si>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</si>
  <si>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</si>
  <si>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</si>
  <si>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</si>
  <si>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</si>
  <si>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</si>
  <si>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</si>
  <si>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</si>
  <si>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</si>
  <si>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</si>
  <si>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</si>
  <si>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</si>
  <si>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</si>
  <si>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</si>
  <si>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</si>
  <si>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</si>
  <si>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</si>
  <si>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</si>
  <si>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</si>
  <si>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</si>
  <si>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</si>
  <si>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</si>
  <si>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</si>
  <si>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</si>
  <si>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</si>
  <si>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</si>
  <si>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</si>
  <si>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</si>
  <si>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</si>
  <si>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</si>
  <si>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</si>
  <si>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</si>
  <si>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</si>
  <si>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</si>
  <si>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</si>
  <si>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</si>
  <si>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</si>
  <si>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</si>
  <si>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</si>
  <si>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</si>
  <si>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</si>
  <si>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</si>
  <si>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</si>
  <si>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</si>
  <si>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</si>
  <si>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</si>
  <si>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</si>
  <si>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</si>
  <si>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</si>
  <si>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</si>
  <si>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</si>
  <si>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</si>
  <si>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</si>
  <si>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</si>
  <si>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</si>
  <si>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</si>
  <si>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</si>
  <si>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</si>
  <si>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</si>
  <si>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</si>
  <si>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</si>
  <si>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</si>
  <si>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</si>
  <si>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</si>
  <si>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</si>
  <si>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</si>
  <si>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</si>
  <si>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</si>
  <si>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</si>
  <si>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</si>
  <si>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</si>
  <si>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</si>
  <si>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</si>
  <si>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</si>
  <si>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</si>
  <si>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</si>
  <si>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</si>
  <si>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</si>
  <si>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</si>
  <si>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</si>
  <si>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</si>
  <si>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</si>
  <si>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</si>
  <si>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</si>
  <si>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</si>
  <si>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</si>
  <si>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</si>
  <si>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</si>
  <si>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</si>
  <si>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</si>
  <si>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</si>
  <si>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</si>
  <si>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</si>
  <si>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</si>
  <si>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</si>
  <si>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</si>
  <si>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</si>
  <si>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</si>
  <si>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</si>
  <si>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</si>
  <si>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</si>
  <si>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</si>
  <si>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</si>
  <si>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</si>
  <si>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</si>
  <si>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</si>
  <si>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</si>
  <si>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</si>
  <si>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</si>
  <si>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</si>
  <si>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</si>
  <si>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</si>
  <si>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</si>
  <si>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</si>
  <si>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</si>
  <si>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</si>
  <si>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</si>
  <si>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</si>
  <si>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</si>
  <si>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</si>
  <si>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</si>
  <si>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</si>
  <si>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</si>
  <si>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</si>
  <si>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</si>
  <si>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</si>
  <si>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</si>
  <si>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</si>
  <si>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</si>
  <si>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</si>
  <si>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</si>
  <si>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</si>
  <si>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</si>
  <si>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</si>
  <si>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</si>
  <si>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</si>
  <si>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</si>
  <si>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</si>
  <si>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</si>
  <si>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</si>
  <si>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</si>
  <si>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</si>
  <si>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</si>
  <si>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</si>
  <si>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</si>
  <si>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</si>
  <si>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</si>
  <si>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</si>
  <si>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</si>
  <si>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</si>
  <si>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</si>
  <si>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</si>
  <si>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</si>
  <si>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</si>
  <si>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</si>
  <si>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</si>
  <si>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</si>
  <si>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</si>
  <si>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</si>
  <si>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</si>
  <si>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</si>
  <si>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</si>
  <si>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</si>
  <si>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</si>
  <si>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</si>
  <si>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</si>
  <si>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</si>
  <si>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</si>
  <si>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</si>
  <si>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</si>
  <si>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</si>
  <si>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</si>
  <si>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</si>
  <si>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</si>
  <si>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</si>
  <si>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</si>
  <si>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</si>
  <si>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</si>
  <si>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</si>
  <si>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</si>
  <si>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</si>
  <si>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</si>
  <si>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</si>
  <si>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</si>
  <si>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</si>
  <si>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</si>
  <si>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</si>
  <si>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</si>
  <si>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</si>
  <si>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</si>
  <si>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</si>
  <si>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</si>
  <si>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</si>
  <si>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</si>
  <si>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</si>
  <si>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</si>
  <si>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</si>
  <si>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</si>
  <si>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</si>
  <si>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</si>
  <si>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</si>
  <si>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</si>
  <si>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</si>
  <si>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</si>
  <si>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</si>
  <si>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</si>
  <si>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</si>
  <si>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</si>
  <si>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</si>
  <si>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</si>
  <si>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</si>
  <si>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</si>
  <si>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</si>
  <si>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</si>
  <si>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</si>
  <si>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</si>
  <si>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</si>
  <si>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</si>
  <si>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</si>
  <si>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</si>
  <si>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</si>
  <si>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</si>
  <si>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</si>
  <si>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</si>
  <si>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</si>
  <si>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</si>
  <si>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</si>
  <si>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</si>
  <si>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</si>
  <si>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</si>
  <si>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</si>
  <si>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</si>
  <si>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</si>
  <si>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</si>
  <si>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</si>
  <si>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</si>
  <si>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</si>
  <si>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</si>
  <si>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</si>
  <si>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</si>
  <si>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</si>
  <si>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</si>
  <si>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</si>
  <si>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</si>
  <si>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</si>
  <si>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</si>
  <si>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</si>
  <si>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</si>
  <si>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</si>
  <si>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</si>
  <si>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</si>
  <si>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</si>
  <si>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</si>
  <si>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</si>
  <si>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</si>
  <si>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</si>
  <si>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</si>
  <si>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</si>
  <si>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</si>
  <si>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</si>
  <si>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</si>
  <si>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</si>
  <si>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</si>
  <si>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</si>
  <si>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</si>
  <si>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</si>
  <si>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</si>
  <si>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</si>
  <si>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</si>
  <si>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</si>
  <si>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</si>
  <si>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</si>
  <si>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</si>
  <si>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</si>
  <si>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</si>
  <si>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</si>
  <si>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</si>
  <si>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</si>
  <si>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</si>
  <si>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</si>
  <si>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</si>
  <si>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</si>
  <si>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</si>
  <si>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</si>
  <si>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</si>
  <si>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</si>
  <si>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</si>
  <si>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</si>
  <si>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</si>
  <si>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</si>
  <si>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</si>
  <si>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</si>
  <si>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</si>
  <si>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</si>
  <si>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</si>
  <si>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</si>
  <si>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</si>
  <si>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</si>
  <si>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</si>
  <si>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</si>
  <si>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</si>
  <si>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</si>
  <si>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</si>
  <si>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</si>
  <si>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</si>
  <si>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</si>
  <si>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</si>
  <si>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</si>
  <si>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</si>
  <si>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</si>
  <si>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</si>
  <si>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</si>
  <si>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</si>
  <si>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</si>
  <si>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</si>
  <si>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</si>
  <si>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</si>
  <si>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</si>
  <si>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</si>
  <si>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</si>
  <si>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</si>
  <si>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</si>
  <si>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</si>
  <si>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</si>
  <si>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</si>
  <si>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</si>
  <si>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</si>
  <si>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</si>
  <si>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</si>
  <si>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</si>
  <si>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</si>
  <si>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</si>
  <si>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</si>
  <si>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</si>
  <si>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</si>
  <si>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</si>
  <si>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</si>
  <si>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</si>
  <si>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</si>
  <si>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</si>
  <si>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</si>
  <si>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</si>
  <si>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</si>
  <si>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</si>
  <si>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</si>
  <si>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</si>
  <si>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</si>
  <si>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</si>
  <si>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</si>
  <si>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</si>
  <si>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</si>
  <si>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</si>
  <si>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</si>
  <si>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</si>
  <si>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</si>
  <si>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</si>
  <si>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</si>
  <si>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</si>
  <si>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</si>
  <si>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</si>
  <si>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</si>
  <si>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</si>
  <si>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</si>
  <si>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</si>
  <si>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</si>
  <si>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</si>
  <si>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</si>
  <si>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</si>
  <si>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</si>
  <si>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</si>
  <si>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</si>
  <si>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</si>
  <si>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</si>
  <si>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</si>
  <si>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</si>
  <si>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</si>
  <si>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</si>
  <si>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</si>
  <si>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</si>
  <si>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</si>
  <si>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</si>
  <si>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</si>
  <si>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</si>
  <si>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</si>
  <si>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</si>
  <si>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</si>
  <si>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</si>
  <si>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</si>
  <si>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</si>
  <si>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</si>
  <si>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</si>
  <si>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</si>
  <si>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</si>
  <si>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</si>
  <si>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</si>
  <si>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</si>
  <si>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</si>
  <si>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</si>
  <si>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</si>
  <si>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</si>
  <si>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</si>
  <si>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</si>
  <si>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</si>
  <si>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</si>
  <si>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</si>
  <si>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</si>
  <si>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</si>
  <si>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</si>
  <si>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</si>
  <si>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</si>
  <si>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</si>
  <si>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</si>
  <si>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</si>
  <si>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</si>
  <si>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</si>
  <si>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</si>
  <si>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</si>
  <si>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</si>
  <si>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</si>
  <si>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</si>
  <si>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</si>
  <si>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</si>
  <si>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</si>
  <si>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</si>
  <si>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</si>
  <si>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</si>
  <si>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</si>
  <si>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</si>
  <si>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</si>
  <si>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</si>
  <si>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</si>
  <si>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</si>
  <si>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</si>
  <si>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</si>
  <si>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</si>
  <si>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</si>
  <si>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</si>
  <si>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</si>
  <si>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</si>
  <si>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</si>
  <si>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</si>
  <si>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</si>
  <si>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</si>
  <si>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</si>
  <si>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</si>
  <si>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</si>
  <si>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</si>
  <si>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</si>
  <si>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</si>
  <si>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</si>
  <si>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</si>
  <si>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</si>
  <si>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</si>
  <si>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</si>
  <si>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</si>
  <si>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</si>
  <si>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</si>
  <si>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</si>
  <si>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</si>
  <si>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</si>
  <si>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</si>
  <si>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</si>
  <si>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</si>
  <si>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</si>
  <si>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</si>
  <si>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</si>
  <si>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</si>
  <si>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</si>
  <si>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</si>
  <si>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</si>
  <si>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</si>
  <si>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</si>
  <si>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</si>
  <si>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</si>
  <si>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</si>
  <si>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</si>
  <si>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</si>
  <si>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</si>
  <si>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</si>
  <si>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</si>
  <si>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</si>
  <si>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</si>
  <si>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</si>
  <si>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</si>
  <si>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</si>
  <si>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</si>
  <si>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</si>
  <si>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</si>
  <si>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</si>
  <si>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</si>
  <si>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</si>
  <si>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</si>
  <si>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</si>
  <si>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</si>
  <si>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</si>
  <si>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</si>
  <si>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</si>
  <si>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</si>
  <si>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</si>
  <si>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</si>
  <si>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</si>
  <si>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</si>
  <si>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</si>
  <si>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</si>
  <si>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</si>
  <si>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</si>
  <si>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</si>
  <si>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</si>
  <si>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</si>
  <si>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</si>
  <si>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</si>
  <si>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</si>
  <si>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</si>
  <si>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</si>
  <si>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</si>
  <si>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</si>
  <si>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</si>
  <si>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</si>
  <si>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</si>
  <si>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</si>
  <si>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</si>
  <si>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</si>
  <si>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</si>
  <si>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</si>
  <si>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</si>
  <si>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</si>
  <si>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</si>
  <si>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</si>
  <si>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</si>
  <si>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</si>
  <si>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</si>
  <si>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</si>
  <si>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</si>
  <si>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</si>
  <si>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</si>
  <si>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</si>
  <si>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</si>
  <si>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</si>
  <si>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</si>
  <si>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</si>
  <si>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</si>
  <si>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</si>
  <si>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</si>
  <si>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</si>
  <si>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</si>
  <si>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</si>
  <si>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</si>
  <si>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</si>
  <si>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</si>
  <si>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</si>
  <si>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</si>
  <si>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</si>
  <si>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</si>
  <si>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</si>
  <si>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</si>
  <si>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</si>
  <si>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</si>
  <si>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</si>
  <si>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</si>
  <si>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</si>
  <si>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</si>
  <si>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</si>
  <si>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</si>
  <si>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</si>
  <si>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</si>
  <si>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</si>
  <si>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</si>
  <si>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</si>
  <si>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</si>
  <si>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</si>
  <si>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</si>
  <si>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</si>
  <si>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</si>
  <si>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</si>
  <si>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</si>
  <si>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</si>
  <si>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</si>
  <si>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</si>
  <si>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</si>
  <si>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</si>
  <si>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</si>
  <si>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</si>
  <si>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</si>
  <si>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</si>
  <si>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</si>
  <si>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</si>
  <si>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</si>
  <si>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</si>
  <si>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</si>
  <si>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</si>
  <si>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</si>
  <si>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</si>
  <si>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</si>
  <si>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</si>
  <si>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</si>
  <si>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</si>
  <si>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</si>
  <si>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</si>
  <si>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</si>
  <si>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</si>
  <si>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</si>
  <si>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</si>
  <si>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</si>
  <si>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</si>
  <si>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</si>
  <si>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</si>
  <si>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</si>
  <si>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</si>
  <si>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</si>
  <si>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</si>
  <si>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</si>
  <si>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</si>
  <si>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</si>
  <si>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</si>
  <si>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</si>
  <si>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</si>
  <si>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</si>
  <si>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</si>
  <si>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</si>
  <si>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</si>
  <si>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</si>
  <si>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</si>
  <si>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</si>
  <si>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</si>
  <si>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</si>
  <si>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</si>
  <si>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</si>
  <si>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</si>
  <si>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</si>
  <si>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</si>
  <si>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</si>
  <si>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</si>
  <si>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</si>
  <si>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</si>
  <si>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</si>
  <si>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</si>
  <si>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</si>
  <si>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</si>
  <si>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</si>
  <si>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</si>
  <si>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</si>
  <si>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</si>
  <si>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</si>
  <si>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</si>
  <si>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</si>
  <si>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</si>
  <si>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</si>
  <si>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</si>
  <si>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</si>
  <si>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</si>
  <si>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</si>
  <si>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</si>
  <si>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</si>
  <si>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</si>
  <si>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</si>
  <si>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</si>
  <si>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</si>
  <si>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</si>
  <si>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</si>
  <si>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</si>
  <si>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</si>
  <si>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</si>
  <si>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</si>
  <si>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</si>
  <si>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</si>
  <si>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</si>
  <si>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</si>
  <si>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</si>
  <si>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</si>
  <si>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</si>
  <si>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</si>
  <si>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</si>
  <si>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</si>
  <si>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</si>
  <si>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</si>
  <si>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</si>
  <si>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</si>
  <si>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</si>
  <si>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</si>
  <si>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</si>
  <si>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</si>
  <si>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</si>
  <si>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</si>
  <si>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</si>
  <si>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</si>
  <si>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</si>
  <si>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</si>
  <si>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</si>
  <si>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</si>
  <si>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</si>
  <si>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</si>
  <si>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</si>
  <si>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</si>
  <si>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</si>
  <si>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</si>
  <si>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</si>
  <si>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</si>
  <si>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</si>
  <si>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</si>
  <si>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</si>
  <si>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</si>
  <si>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</si>
  <si>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</si>
  <si>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</si>
  <si>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</si>
  <si>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</si>
  <si>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</si>
  <si>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</si>
  <si>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</si>
  <si>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</si>
  <si>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</si>
  <si>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</si>
  <si>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</si>
  <si>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</si>
  <si>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</si>
  <si>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</si>
  <si>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</si>
  <si>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</si>
  <si>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</si>
  <si>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</si>
  <si>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</si>
  <si>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</si>
  <si>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</si>
  <si>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</si>
  <si>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</si>
  <si>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</si>
  <si>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</si>
  <si>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</si>
  <si>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</si>
  <si>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</si>
  <si>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</si>
  <si>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</si>
  <si>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</si>
  <si>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</si>
  <si>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</si>
  <si>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</si>
  <si>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</si>
  <si>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</si>
  <si>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</si>
  <si>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</si>
  <si>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</si>
  <si>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</si>
  <si>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</si>
  <si>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</si>
  <si>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</si>
  <si>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</si>
  <si>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</si>
  <si>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</si>
  <si>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</si>
  <si>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</si>
  <si>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</si>
  <si>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</si>
  <si>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</si>
  <si>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</si>
  <si>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</si>
  <si>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</si>
  <si>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</si>
  <si>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</si>
  <si>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</si>
  <si>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</si>
  <si>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</si>
  <si>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</si>
  <si>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</si>
  <si>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</si>
  <si>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</si>
  <si>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</si>
  <si>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</si>
  <si>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</si>
  <si>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</si>
  <si>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</si>
  <si>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</si>
  <si>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</si>
  <si>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</si>
  <si>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</si>
  <si>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</si>
  <si>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</si>
  <si>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</si>
  <si>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</si>
  <si>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</si>
  <si>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</si>
  <si>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</si>
  <si>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</si>
  <si>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</si>
  <si>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</si>
  <si>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</si>
  <si>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</si>
  <si>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</si>
  <si>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</si>
  <si>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</si>
  <si>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</si>
  <si>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</si>
  <si>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</si>
  <si>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</si>
  <si>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</si>
  <si>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</si>
  <si>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</si>
  <si>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</si>
  <si>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</si>
  <si>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</si>
  <si>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</si>
  <si>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</si>
  <si>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</si>
  <si>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</si>
  <si>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</si>
  <si>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</si>
  <si>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</si>
  <si>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</si>
  <si>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</si>
  <si>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</si>
  <si>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</si>
  <si>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</si>
  <si>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</si>
  <si>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</si>
  <si>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</si>
  <si>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</si>
  <si>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</si>
  <si>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</si>
  <si>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</si>
  <si>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</si>
  <si>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</si>
  <si>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</si>
  <si>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</si>
  <si>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</si>
  <si>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</si>
  <si>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</si>
  <si>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</si>
  <si>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</si>
  <si>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</si>
  <si>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</si>
  <si>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</si>
  <si>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</si>
  <si>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</si>
  <si>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</si>
  <si>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</si>
  <si>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</si>
  <si>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</si>
  <si>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</si>
  <si>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</si>
  <si>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</si>
  <si>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</si>
  <si>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</si>
  <si>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</si>
  <si>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</si>
  <si>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</si>
  <si>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</si>
  <si>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</si>
  <si>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</si>
  <si>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</si>
  <si>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</si>
  <si>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</si>
  <si>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</si>
  <si>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</si>
  <si>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</si>
  <si>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</si>
  <si>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</si>
  <si>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</si>
  <si>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</si>
  <si>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</si>
  <si>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</si>
  <si>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</si>
  <si>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</si>
  <si>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</si>
  <si>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</si>
  <si>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</si>
  <si>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</si>
  <si>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</si>
  <si>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</si>
  <si>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</si>
  <si>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</si>
  <si>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</si>
  <si>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</si>
  <si>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</si>
  <si>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</si>
  <si>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</si>
  <si>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</si>
  <si>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</si>
  <si>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</si>
  <si>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</si>
  <si>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</si>
  <si>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</si>
  <si>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</si>
  <si>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</si>
  <si>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</si>
  <si>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</si>
  <si>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</si>
  <si>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</si>
  <si>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</si>
  <si>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</si>
  <si>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</si>
  <si>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</si>
  <si>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</si>
  <si>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</si>
  <si>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</si>
  <si>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</si>
  <si>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</si>
  <si>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</si>
  <si>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</si>
  <si>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</si>
  <si>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</si>
  <si>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</si>
  <si>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</si>
  <si>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</si>
  <si>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</si>
  <si>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</si>
  <si>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</si>
  <si>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</si>
  <si>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</si>
  <si>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</si>
  <si>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</si>
  <si>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</si>
  <si>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</si>
  <si>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</si>
  <si>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</si>
  <si>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</si>
  <si>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</si>
  <si>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</si>
  <si>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</si>
  <si>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</si>
  <si>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</si>
  <si>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</si>
  <si>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</si>
  <si>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</si>
  <si>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</si>
  <si>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</si>
  <si>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</si>
  <si>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</si>
  <si>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</si>
  <si>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</si>
  <si>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</si>
  <si>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</si>
  <si>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</si>
  <si>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</si>
  <si>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</si>
  <si>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</si>
  <si>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</si>
  <si>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</si>
  <si>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</si>
  <si>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</si>
  <si>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</si>
  <si>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</si>
  <si>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</si>
  <si>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</si>
  <si>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</si>
  <si>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</si>
  <si>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</si>
  <si>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</si>
  <si>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</si>
  <si>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</si>
  <si>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</si>
  <si>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</si>
  <si>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</si>
  <si>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</si>
  <si>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</si>
  <si>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</si>
  <si>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</si>
  <si>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</si>
  <si>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</si>
  <si>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</si>
  <si>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</si>
  <si>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</si>
  <si>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</si>
  <si>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</si>
  <si>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</si>
  <si>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</si>
  <si>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</si>
  <si>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</si>
  <si>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</si>
  <si>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</si>
  <si>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</si>
  <si>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</si>
  <si>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</si>
  <si>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</si>
  <si>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</si>
  <si>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</si>
  <si>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</si>
  <si>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</si>
  <si>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</si>
  <si>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</si>
  <si>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</si>
  <si>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</si>
  <si>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</si>
  <si>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</si>
  <si>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</si>
  <si>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</si>
  <si>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</si>
  <si>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</si>
  <si>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</si>
  <si>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</si>
  <si>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</si>
  <si>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</si>
  <si>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</si>
  <si>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</si>
  <si>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</si>
  <si>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</si>
  <si>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</si>
  <si>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</si>
  <si>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</si>
  <si>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</si>
  <si>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</si>
  <si>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</si>
  <si>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</si>
  <si>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</si>
  <si>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</si>
  <si>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</si>
  <si>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</si>
  <si>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</si>
  <si>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</si>
  <si>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</si>
  <si>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</si>
  <si>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</si>
  <si>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</si>
  <si>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</si>
  <si>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</si>
  <si>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</si>
  <si>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</si>
  <si>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</si>
  <si>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</si>
  <si>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</si>
  <si>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</si>
  <si>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</si>
  <si>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</si>
  <si>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</si>
  <si>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</si>
  <si>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</si>
  <si>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</si>
  <si>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</si>
  <si>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</si>
  <si>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</si>
  <si>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</si>
  <si>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</si>
  <si>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</si>
  <si>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</si>
  <si>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</si>
  <si>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</si>
  <si>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</si>
  <si>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</si>
  <si>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</si>
  <si>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</si>
  <si>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</si>
  <si>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</si>
  <si>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</si>
  <si>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</si>
  <si>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</si>
  <si>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</si>
  <si>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</si>
  <si>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</si>
  <si>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</si>
  <si>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</si>
  <si>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</si>
  <si>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</si>
  <si>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</si>
  <si>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</si>
  <si>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</si>
  <si>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</si>
  <si>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</si>
  <si>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</si>
  <si>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</si>
  <si>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</si>
  <si>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</si>
  <si>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</si>
  <si>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</si>
  <si>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</si>
  <si>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</si>
  <si>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</si>
  <si>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</si>
  <si>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</si>
  <si>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</si>
  <si>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</si>
  <si>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</si>
  <si>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</si>
  <si>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</si>
  <si>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</si>
  <si>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</si>
  <si>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</si>
  <si>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</si>
  <si>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</si>
  <si>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</si>
  <si>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</si>
  <si>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</si>
  <si>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</si>
  <si>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</si>
  <si>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</si>
  <si>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</si>
  <si>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</si>
  <si>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</si>
  <si>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</si>
  <si>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</si>
  <si>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</si>
  <si>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</si>
  <si>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</si>
  <si>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</si>
  <si>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</si>
  <si>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</si>
  <si>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</si>
  <si>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</si>
  <si>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</si>
  <si>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</si>
  <si>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</si>
  <si>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</si>
  <si>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</si>
  <si>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</si>
  <si>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</si>
  <si>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</si>
  <si>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</si>
  <si>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</si>
  <si>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</si>
  <si>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</si>
  <si>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</si>
  <si>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</si>
  <si>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</si>
  <si>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</si>
  <si>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</si>
  <si>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</si>
  <si>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</si>
  <si>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</si>
  <si>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</si>
  <si>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</si>
  <si>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</si>
  <si>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</si>
  <si>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</si>
  <si>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</si>
  <si>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</si>
  <si>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</si>
  <si>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</si>
  <si>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</si>
  <si>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</si>
  <si>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</si>
  <si>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</si>
  <si>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</si>
  <si>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</si>
  <si>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</si>
  <si>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</si>
  <si>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</si>
  <si>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</si>
  <si>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</si>
  <si>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</si>
  <si>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</si>
  <si>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</si>
  <si>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</si>
  <si>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</si>
  <si>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</si>
  <si>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</si>
  <si>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</si>
  <si>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</si>
  <si>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</si>
  <si>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</si>
  <si>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</si>
  <si>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</si>
  <si>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</si>
  <si>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</si>
  <si>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</si>
  <si>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</si>
  <si>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</si>
  <si>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</si>
  <si>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</si>
  <si>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</si>
  <si>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</si>
  <si>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</si>
  <si>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</si>
  <si>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</si>
  <si>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</si>
  <si>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</si>
  <si>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</si>
  <si>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</si>
  <si>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</si>
  <si>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</si>
  <si>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</si>
  <si>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</si>
  <si>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</si>
  <si>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</si>
  <si>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</si>
  <si>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</si>
  <si>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</si>
  <si>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</si>
  <si>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</si>
  <si>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</si>
  <si>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</si>
  <si>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</si>
  <si>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</si>
  <si>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</si>
  <si>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</si>
  <si>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</si>
  <si>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</si>
  <si>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</si>
  <si>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</si>
  <si>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</si>
  <si>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</si>
  <si>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</si>
  <si>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</si>
  <si>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</si>
  <si>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</si>
  <si>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</si>
  <si>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</si>
  <si>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</si>
  <si>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</si>
  <si>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</si>
  <si>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</si>
  <si>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</si>
  <si>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</si>
  <si>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</si>
  <si>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</si>
  <si>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</si>
  <si>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</si>
  <si>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</si>
  <si>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</si>
  <si>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</si>
  <si>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</si>
  <si>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</si>
  <si>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</si>
  <si>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</si>
  <si>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</si>
  <si>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</si>
  <si>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</si>
  <si>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</si>
  <si>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</si>
  <si>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</si>
  <si>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</si>
  <si>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</si>
  <si>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</si>
  <si>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</si>
  <si>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</si>
  <si>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</si>
  <si>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</si>
  <si>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</si>
  <si>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</si>
  <si>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</si>
  <si>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</si>
  <si>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</si>
  <si>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</si>
  <si>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</si>
  <si>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</si>
  <si>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</si>
  <si>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</si>
  <si>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</si>
  <si>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</si>
  <si>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</si>
  <si>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</si>
  <si>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</si>
  <si>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</si>
  <si>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</si>
  <si>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</si>
  <si>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</si>
  <si>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</si>
  <si>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</si>
  <si>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</si>
  <si>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</si>
  <si>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</si>
  <si>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</si>
  <si>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</si>
  <si>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</si>
  <si>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</si>
  <si>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</si>
  <si>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</si>
  <si>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</si>
  <si>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</si>
  <si>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</si>
  <si>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</si>
  <si>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</si>
  <si>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</si>
  <si>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</si>
  <si>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</si>
  <si>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</si>
  <si>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</si>
  <si>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</si>
  <si>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</si>
  <si>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</si>
  <si>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</si>
  <si>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</si>
  <si>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</si>
  <si>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</si>
  <si>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</si>
  <si>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</si>
  <si>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</si>
  <si>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</si>
  <si>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</si>
  <si>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</si>
  <si>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</si>
  <si>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</si>
  <si>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</si>
  <si>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</si>
  <si>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</si>
  <si>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</si>
  <si>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</si>
  <si>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</si>
  <si>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</si>
  <si>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</si>
  <si>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</si>
  <si>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</si>
  <si>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</si>
  <si>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</si>
  <si>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</si>
  <si>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</si>
  <si>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</si>
  <si>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</si>
  <si>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</si>
  <si>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</si>
  <si>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</si>
  <si>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</si>
  <si>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</si>
  <si>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</si>
  <si>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</si>
  <si>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</si>
  <si>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</si>
  <si>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</si>
  <si>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</si>
  <si>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</si>
  <si>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</si>
  <si>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</si>
  <si>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</si>
  <si>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</si>
  <si>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</si>
  <si>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</si>
  <si>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</si>
  <si>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</si>
  <si>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</si>
  <si>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</si>
  <si>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</si>
  <si>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</si>
  <si>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</si>
  <si>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</si>
  <si>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</si>
  <si>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</si>
  <si>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</si>
  <si>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</si>
  <si>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</si>
  <si>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</si>
  <si>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</si>
  <si>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</si>
  <si>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</si>
  <si>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</si>
  <si>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</si>
  <si>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</si>
  <si>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</si>
  <si>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</si>
  <si>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</si>
  <si>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</si>
  <si>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</si>
  <si>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</si>
  <si>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</si>
  <si>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</si>
  <si>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</si>
  <si>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</si>
  <si>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</si>
  <si>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</si>
  <si>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</si>
  <si>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</si>
  <si>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</si>
  <si>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</si>
  <si>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</si>
  <si>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</si>
  <si>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</si>
  <si>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</si>
  <si>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</si>
  <si>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</si>
  <si>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</si>
  <si>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</si>
  <si>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</si>
  <si>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</si>
  <si>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</si>
  <si>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</si>
  <si>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</si>
  <si>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</si>
  <si>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</si>
  <si>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</si>
  <si>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</si>
  <si>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</si>
  <si>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</si>
  <si>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</si>
  <si>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</si>
  <si>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</si>
  <si>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</si>
  <si>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</si>
  <si>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</si>
  <si>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</si>
  <si>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</si>
  <si>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</si>
  <si>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</si>
  <si>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</si>
  <si>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</si>
  <si>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</si>
  <si>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</si>
  <si>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</si>
  <si>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</si>
  <si>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</si>
  <si>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</si>
  <si>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</si>
  <si>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</si>
  <si>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</si>
  <si>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</si>
  <si>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</si>
  <si>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</si>
  <si>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</si>
  <si>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</si>
  <si>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</si>
  <si>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</si>
  <si>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</si>
  <si>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</si>
  <si>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</si>
  <si>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</si>
  <si>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</si>
  <si>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</si>
  <si>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</si>
  <si>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</si>
  <si>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</si>
  <si>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</si>
  <si>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</si>
  <si>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</si>
  <si>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</si>
  <si>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</si>
  <si>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</si>
  <si>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</si>
  <si>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</si>
  <si>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</si>
  <si>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</si>
  <si>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</si>
  <si>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</si>
  <si>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</si>
  <si>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</si>
  <si>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</si>
  <si>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</si>
  <si>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</si>
  <si>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</si>
  <si>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</si>
  <si>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</si>
  <si>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</si>
  <si>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</si>
  <si>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</si>
  <si>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</si>
  <si>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</si>
  <si>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</si>
  <si>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</si>
  <si>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</si>
  <si>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</si>
  <si>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</si>
  <si>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</si>
  <si>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</si>
  <si>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</si>
  <si>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</si>
  <si>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</si>
  <si>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</si>
  <si>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</si>
  <si>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</si>
  <si>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</si>
  <si>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</si>
  <si>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</si>
  <si>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</si>
  <si>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</si>
  <si>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</si>
  <si>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</si>
  <si>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</si>
  <si>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</si>
  <si>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</si>
  <si>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</si>
  <si>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</si>
  <si>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</si>
  <si>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</si>
  <si>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</si>
  <si>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</si>
  <si>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</si>
  <si>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</si>
  <si>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</si>
  <si>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</si>
  <si>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</si>
  <si>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</si>
  <si>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</si>
  <si>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</si>
  <si>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</si>
  <si>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</si>
  <si>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</si>
  <si>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</si>
  <si>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</si>
  <si>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</si>
  <si>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</si>
  <si>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</si>
  <si>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</si>
  <si>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</si>
  <si>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</si>
  <si>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</si>
  <si>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</si>
  <si>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</si>
  <si>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</si>
  <si>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</si>
  <si>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</si>
  <si>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</si>
  <si>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</si>
  <si>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</si>
  <si>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</si>
  <si>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</si>
  <si>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</si>
  <si>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</si>
  <si>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</si>
  <si>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</si>
  <si>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</si>
  <si>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</si>
  <si>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</si>
  <si>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</si>
  <si>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</si>
  <si>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</si>
  <si>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</si>
  <si>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</si>
  <si>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</si>
  <si>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</si>
  <si>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</si>
  <si>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</si>
  <si>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</si>
  <si>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</si>
  <si>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</si>
  <si>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</si>
  <si>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</si>
  <si>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</si>
  <si>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</si>
  <si>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</si>
  <si>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</si>
  <si>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</si>
  <si>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</si>
  <si>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</si>
  <si>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</si>
  <si>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</si>
  <si>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</si>
  <si>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</si>
  <si>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</si>
  <si>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</si>
  <si>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</si>
  <si>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</si>
  <si>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</si>
  <si>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</si>
  <si>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</si>
  <si>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</si>
  <si>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</si>
  <si>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</si>
  <si>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</si>
  <si>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</si>
  <si>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</si>
  <si>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</si>
  <si>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</si>
  <si>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</si>
  <si>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</si>
  <si>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</si>
  <si>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</si>
  <si>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</si>
  <si>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</si>
  <si>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</si>
  <si>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</si>
  <si>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</si>
  <si>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</si>
  <si>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</si>
  <si>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</si>
  <si>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</si>
  <si>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</si>
  <si>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</si>
  <si>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</si>
  <si>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</si>
  <si>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</si>
  <si>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</si>
  <si>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</si>
  <si>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</si>
  <si>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</si>
  <si>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</si>
  <si>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</si>
  <si>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</si>
  <si>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</si>
  <si>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</si>
  <si>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</si>
  <si>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</si>
  <si>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</si>
  <si>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</si>
  <si>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</si>
  <si>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</si>
  <si>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</si>
  <si>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</si>
  <si>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</si>
  <si>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</si>
  <si>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</si>
  <si>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</si>
  <si>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</si>
  <si>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</si>
  <si>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</si>
  <si>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</si>
  <si>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</si>
  <si>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</si>
  <si>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</si>
  <si>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</si>
  <si>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</si>
  <si>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</si>
  <si>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</si>
  <si>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</si>
  <si>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</si>
  <si>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</si>
  <si>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</si>
  <si>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</si>
  <si>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</si>
  <si>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</si>
  <si>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</si>
  <si>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</si>
  <si>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</si>
  <si>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</si>
  <si>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</si>
  <si>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</si>
  <si>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</si>
  <si>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</si>
  <si>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</si>
  <si>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</si>
  <si>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</si>
  <si>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</si>
  <si>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</si>
  <si>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</si>
  <si>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</si>
  <si>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</si>
  <si>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</si>
  <si>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</si>
  <si>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</si>
  <si>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</si>
  <si>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</si>
  <si>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</si>
  <si>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</si>
  <si>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</si>
  <si>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</si>
  <si>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</si>
  <si>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</si>
  <si>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</si>
  <si>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</si>
  <si>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</si>
  <si>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</si>
  <si>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</si>
  <si>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</si>
  <si>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</si>
  <si>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</si>
  <si>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</si>
  <si>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</si>
  <si>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</si>
  <si>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</si>
  <si>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</si>
  <si>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</si>
  <si>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</si>
  <si>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</si>
  <si>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</si>
  <si>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</si>
  <si>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</si>
  <si>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</si>
  <si>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</si>
  <si>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</si>
  <si>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</si>
  <si>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</si>
  <si>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</si>
  <si>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</si>
  <si>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</si>
  <si>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</si>
  <si>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</si>
  <si>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</si>
  <si>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</si>
  <si>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</si>
  <si>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</si>
  <si>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</si>
  <si>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</si>
  <si>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</si>
  <si>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</si>
  <si>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</si>
  <si>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</si>
  <si>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</si>
  <si>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</si>
  <si>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</si>
  <si>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</si>
  <si>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</si>
  <si>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</si>
  <si>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</si>
  <si>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</si>
  <si>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</si>
  <si>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</si>
  <si>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</si>
  <si>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</si>
  <si>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</si>
  <si>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</si>
  <si>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</si>
  <si>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</si>
  <si>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</si>
  <si>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</si>
  <si>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</si>
  <si>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</si>
  <si>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</si>
  <si>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</si>
  <si>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</si>
  <si>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</si>
  <si>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</si>
  <si>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</si>
  <si>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</si>
  <si>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</si>
  <si>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</si>
  <si>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</si>
  <si>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</si>
  <si>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</si>
  <si>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</si>
  <si>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</si>
  <si>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</si>
  <si>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</si>
  <si>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</si>
  <si>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</si>
  <si>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</si>
  <si>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</si>
  <si>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</si>
  <si>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</si>
  <si>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</si>
  <si>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</si>
  <si>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</si>
  <si>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</si>
  <si>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</si>
  <si>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</si>
  <si>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</si>
  <si>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</si>
  <si>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</si>
  <si>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</si>
  <si>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</si>
  <si>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</si>
  <si>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</si>
  <si>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</si>
  <si>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</si>
  <si>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</si>
  <si>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</si>
  <si>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</si>
  <si>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</si>
  <si>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</si>
  <si>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</si>
  <si>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</si>
  <si>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</si>
  <si>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</si>
  <si>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</si>
  <si>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</si>
  <si>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</si>
  <si>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</si>
  <si>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</si>
  <si>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</si>
  <si>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</si>
  <si>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</si>
  <si>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</si>
  <si>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</si>
  <si>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</si>
  <si>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</si>
  <si>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</si>
  <si>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</si>
  <si>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</si>
  <si>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</si>
  <si>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</si>
  <si>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</si>
  <si>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</si>
  <si>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</si>
  <si>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</si>
  <si>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</si>
  <si>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</si>
  <si>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</si>
  <si>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</si>
  <si>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</si>
  <si>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</si>
  <si>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</si>
  <si>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</si>
  <si>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</si>
  <si>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</si>
  <si>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</si>
  <si>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</si>
  <si>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</si>
  <si>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</si>
  <si>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</si>
  <si>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</si>
  <si>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</si>
  <si>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</si>
  <si>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</si>
  <si>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</si>
  <si>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</si>
  <si>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</si>
  <si>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</si>
  <si>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</si>
  <si>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</si>
  <si>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</si>
  <si>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</si>
  <si>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</si>
  <si>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</si>
  <si>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</si>
  <si>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</si>
  <si>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</si>
  <si>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</si>
  <si>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</si>
  <si>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</si>
  <si>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</si>
  <si>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</si>
  <si>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</si>
  <si>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</si>
  <si>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</si>
  <si>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</si>
  <si>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</si>
  <si>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</si>
  <si>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</si>
  <si>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</si>
  <si>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</si>
  <si>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</si>
  <si>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</si>
  <si>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</si>
  <si>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</si>
  <si>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</si>
  <si>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</si>
  <si>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</si>
  <si>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</si>
  <si>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</si>
  <si>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</si>
  <si>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</si>
  <si>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</si>
  <si>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</si>
  <si>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</si>
  <si>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</si>
  <si>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</si>
  <si>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</si>
  <si>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</si>
  <si>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</si>
  <si>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</si>
  <si>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</si>
  <si>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</si>
  <si>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</si>
  <si>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</si>
  <si>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</si>
  <si>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</si>
  <si>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</si>
  <si>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</si>
  <si>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</si>
  <si>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</si>
  <si>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</si>
  <si>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</si>
  <si>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</si>
  <si>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</si>
  <si>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</si>
  <si>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</si>
  <si>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</si>
  <si>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</si>
  <si>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</si>
  <si>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</si>
  <si>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</si>
  <si>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</si>
  <si>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</si>
  <si>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</si>
  <si>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</si>
  <si>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</si>
  <si>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</si>
  <si>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</si>
  <si>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</si>
  <si>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</si>
  <si>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</si>
  <si>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</si>
  <si>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</si>
  <si>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</si>
  <si>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</si>
  <si>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</si>
  <si>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</si>
  <si>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</si>
  <si>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</si>
  <si>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</si>
  <si>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</si>
  <si>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</si>
  <si>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</si>
  <si>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</si>
  <si>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</si>
  <si>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</si>
  <si>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</si>
  <si>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</si>
  <si>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</si>
  <si>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</si>
  <si>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</si>
  <si>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</si>
  <si>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</si>
  <si>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</si>
  <si>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</si>
  <si>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</si>
  <si>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</si>
  <si>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</si>
  <si>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</si>
  <si>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</si>
  <si>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</si>
  <si>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</si>
  <si>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</si>
  <si>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</si>
  <si>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</si>
  <si>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</si>
  <si>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</si>
  <si>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</si>
  <si>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</si>
  <si>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</si>
  <si>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</si>
  <si>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</si>
  <si>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</si>
  <si>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</si>
  <si>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</si>
  <si>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</si>
  <si>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</si>
  <si>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</si>
  <si>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</si>
  <si>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</si>
  <si>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</si>
  <si>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</si>
  <si>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</si>
  <si>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</si>
  <si>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</si>
  <si>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</si>
  <si>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</si>
  <si>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</si>
  <si>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</si>
  <si>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</si>
  <si>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</si>
  <si>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</si>
  <si>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</si>
  <si>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</si>
  <si>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</si>
  <si>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</si>
  <si>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</si>
  <si>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</si>
  <si>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</si>
  <si>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</si>
  <si>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</si>
  <si>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</si>
  <si>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</si>
  <si>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</si>
  <si>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</si>
  <si>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</si>
  <si>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</si>
  <si>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</si>
  <si>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</si>
  <si>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</si>
  <si>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</si>
  <si>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</si>
  <si>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</si>
  <si>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</si>
  <si>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</si>
  <si>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</si>
  <si>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</si>
  <si>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</si>
  <si>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</si>
  <si>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</si>
  <si>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</si>
  <si>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</si>
  <si>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</si>
  <si>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</si>
  <si>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</si>
  <si>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</si>
  <si>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</si>
  <si>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</si>
  <si>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</si>
  <si>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</si>
  <si>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</si>
  <si>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</si>
  <si>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</si>
  <si>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</si>
  <si>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</si>
  <si>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</si>
  <si>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</si>
  <si>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</si>
  <si>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</si>
  <si>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</si>
  <si>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</si>
  <si>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</si>
  <si>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</si>
  <si>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</si>
  <si>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</si>
  <si>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</si>
  <si>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</si>
  <si>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</si>
  <si>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</si>
  <si>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</si>
  <si>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</si>
  <si>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</si>
  <si>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</si>
  <si>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</si>
  <si>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</si>
  <si>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</si>
  <si>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</si>
  <si>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</si>
  <si>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</si>
  <si>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</si>
  <si>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</si>
  <si>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</si>
  <si>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</si>
  <si>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</si>
  <si>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</si>
  <si>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</si>
  <si>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</si>
  <si>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</si>
  <si>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</si>
  <si>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</si>
  <si>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</si>
  <si>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</si>
  <si>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</si>
  <si>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</si>
  <si>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</si>
  <si>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</si>
  <si>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</si>
  <si>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</si>
  <si>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</si>
  <si>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</si>
  <si>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</si>
  <si>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</si>
  <si>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</si>
  <si>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</si>
  <si>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</si>
  <si>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</si>
  <si>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</si>
  <si>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</si>
  <si>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</si>
  <si>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</si>
  <si>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</si>
  <si>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</si>
  <si>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</si>
  <si>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</si>
  <si>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</si>
  <si>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</si>
  <si>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</si>
  <si>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</si>
  <si>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</si>
  <si>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</si>
  <si>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</si>
  <si>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</si>
  <si>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</si>
  <si>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</si>
  <si>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</si>
  <si>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</si>
  <si>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</si>
  <si>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</si>
  <si>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</si>
  <si>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</si>
  <si>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</si>
  <si>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</si>
  <si>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</si>
  <si>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</si>
  <si>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</si>
  <si>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</si>
  <si>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</si>
  <si>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</si>
  <si>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</si>
  <si>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</si>
  <si>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</si>
  <si>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</si>
  <si>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</si>
  <si>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</si>
  <si>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</si>
  <si>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</si>
  <si>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</si>
  <si>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</si>
  <si>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</si>
  <si>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</si>
  <si>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</si>
  <si>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</si>
  <si>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</si>
  <si>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</si>
  <si>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</si>
  <si>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</si>
  <si>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</si>
  <si>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</si>
  <si>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</si>
  <si>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</si>
  <si>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</si>
  <si>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</si>
  <si>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</si>
  <si>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</si>
  <si>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</si>
  <si>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</si>
  <si>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</si>
  <si>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</si>
  <si>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</si>
  <si>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</si>
  <si>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</si>
  <si>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</si>
  <si>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</si>
  <si>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</si>
  <si>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</si>
  <si>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</si>
  <si>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</si>
  <si>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</si>
  <si>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</si>
  <si>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</si>
  <si>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</si>
  <si>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</si>
  <si>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</si>
  <si>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</si>
  <si>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</si>
  <si>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</si>
  <si>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</si>
  <si>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</si>
  <si>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</si>
  <si>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</si>
  <si>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</si>
  <si>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</si>
  <si>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</si>
  <si>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</si>
  <si>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</si>
  <si>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</si>
  <si>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</si>
  <si>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</si>
  <si>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</si>
  <si>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</si>
  <si>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</si>
  <si>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</si>
  <si>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</si>
  <si>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</si>
  <si>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</si>
  <si>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</si>
  <si>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</si>
  <si>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</si>
  <si>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</si>
  <si>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</si>
  <si>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</si>
  <si>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</si>
  <si>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</si>
  <si>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</si>
  <si>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</si>
  <si>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</si>
  <si>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</si>
  <si>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</si>
  <si>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</si>
  <si>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</si>
  <si>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</si>
  <si>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</si>
  <si>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</si>
  <si>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</si>
  <si>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</si>
  <si>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</si>
  <si>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</si>
  <si>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</si>
  <si>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</si>
  <si>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</si>
  <si>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</si>
  <si>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</si>
  <si>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</si>
  <si>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</si>
  <si>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</si>
  <si>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</si>
  <si>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</si>
  <si>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</si>
  <si>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</si>
  <si>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</si>
  <si>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</si>
  <si>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</si>
  <si>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</si>
  <si>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</si>
  <si>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</si>
  <si>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</si>
  <si>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</si>
  <si>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</si>
  <si>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</si>
  <si>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</si>
  <si>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</si>
  <si>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</si>
  <si>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</si>
  <si>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</si>
  <si>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</si>
  <si>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</si>
  <si>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</si>
  <si>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</si>
  <si>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</si>
  <si>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</si>
  <si>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</si>
  <si>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</si>
  <si>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</si>
  <si>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</si>
  <si>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</si>
  <si>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</si>
  <si>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</si>
  <si>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</si>
  <si>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</si>
  <si>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</si>
  <si>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</si>
  <si>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</si>
  <si>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</si>
  <si>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</si>
  <si>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</si>
  <si>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</si>
  <si>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</si>
  <si>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</si>
  <si>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</si>
  <si>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</si>
  <si>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</si>
  <si>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</si>
  <si>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</si>
  <si>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</si>
  <si>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</si>
  <si>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</si>
  <si>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</si>
  <si>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</si>
  <si>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</si>
  <si>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</si>
  <si>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</si>
  <si>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</si>
  <si>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</si>
  <si>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</si>
  <si>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</si>
  <si>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</si>
  <si>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</si>
  <si>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</si>
  <si>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</si>
  <si>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</si>
  <si>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</si>
  <si>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</si>
  <si>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</si>
  <si>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</si>
  <si>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</si>
  <si>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</si>
  <si>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</si>
  <si>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</si>
  <si>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</si>
  <si>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</si>
  <si>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</si>
  <si>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</si>
  <si>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</si>
  <si>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</si>
  <si>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</si>
  <si>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</si>
  <si>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</si>
  <si>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</si>
  <si>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</si>
  <si>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</si>
  <si>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</si>
  <si>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</si>
  <si>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</si>
  <si>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</si>
  <si>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</si>
  <si>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</si>
  <si>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</si>
  <si>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</si>
  <si>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</si>
  <si>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</si>
  <si>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</si>
  <si>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</si>
  <si>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</si>
  <si>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</si>
  <si>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</si>
  <si>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</si>
  <si>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</si>
  <si>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</si>
  <si>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</si>
  <si>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</si>
  <si>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</si>
  <si>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</si>
  <si>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</si>
  <si>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</si>
  <si>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</si>
  <si>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</si>
  <si>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</si>
  <si>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</si>
  <si>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</si>
  <si>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</si>
  <si>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</si>
  <si>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</si>
  <si>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</si>
  <si>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</si>
  <si>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</si>
  <si>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</si>
  <si>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</si>
  <si>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</si>
  <si>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</si>
  <si>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</si>
  <si>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</si>
  <si>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</si>
  <si>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</si>
  <si>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</si>
  <si>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</si>
  <si>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</si>
  <si>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</si>
  <si>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</si>
  <si>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</si>
  <si>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</si>
  <si>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</si>
  <si>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</si>
  <si>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</si>
  <si>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</si>
  <si>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</si>
  <si>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</si>
  <si>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</si>
  <si>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</si>
  <si>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</si>
  <si>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</si>
  <si>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</si>
  <si>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</si>
  <si>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</si>
  <si>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</si>
  <si>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</si>
  <si>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</si>
  <si>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</si>
  <si>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</si>
  <si>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</si>
  <si>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</si>
  <si>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</si>
  <si>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</si>
  <si>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</si>
  <si>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</si>
  <si>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</si>
  <si>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</si>
  <si>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</si>
  <si>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</si>
  <si>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</si>
  <si>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</si>
  <si>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</si>
  <si>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</si>
  <si>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</si>
  <si>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</si>
  <si>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</si>
  <si>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</si>
  <si>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</si>
  <si>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</si>
  <si>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</si>
  <si>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</si>
  <si>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</si>
  <si>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</si>
  <si>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</si>
  <si>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</si>
  <si>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</si>
  <si>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</si>
  <si>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</si>
  <si>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</si>
  <si>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</si>
  <si>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</si>
  <si>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</si>
  <si>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</si>
  <si>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</si>
  <si>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</si>
  <si>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</si>
  <si>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</si>
  <si>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</si>
  <si>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</si>
  <si>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</si>
  <si>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</si>
  <si>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</si>
  <si>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</si>
  <si>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</si>
  <si>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</si>
  <si>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</si>
  <si>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</si>
  <si>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</si>
  <si>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</si>
  <si>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</si>
  <si>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</si>
  <si>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</si>
  <si>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</si>
  <si>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</si>
  <si>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</si>
  <si>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</si>
  <si>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</si>
  <si>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</si>
  <si>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</si>
  <si>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</si>
  <si>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</si>
  <si>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</si>
  <si>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</si>
  <si>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</si>
  <si>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</si>
  <si>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</si>
  <si>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</si>
  <si>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</si>
  <si>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</si>
  <si>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</si>
  <si>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</si>
  <si>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</si>
  <si>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</si>
  <si>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</si>
  <si>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</si>
  <si>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</si>
  <si>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</si>
  <si>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</si>
  <si>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</si>
  <si>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</si>
  <si>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</si>
  <si>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</si>
  <si>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</si>
  <si>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</si>
  <si>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</si>
  <si>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</si>
  <si>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</si>
  <si>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</si>
  <si>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</si>
  <si>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</si>
  <si>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</si>
  <si>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</si>
  <si>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</si>
  <si>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</si>
  <si>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</si>
  <si>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</si>
  <si>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</si>
  <si>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</si>
  <si>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</si>
  <si>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</si>
  <si>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</si>
  <si>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</si>
  <si>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</si>
  <si>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</si>
  <si>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</si>
  <si>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</si>
  <si>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</si>
  <si>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</si>
  <si>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</si>
  <si>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</si>
  <si>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</si>
  <si>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</si>
  <si>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</si>
  <si>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</si>
  <si>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</si>
  <si>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</si>
  <si>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</si>
  <si>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</si>
  <si>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</si>
  <si>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</si>
  <si>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</si>
  <si>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</si>
  <si>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</si>
  <si>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</si>
  <si>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</si>
  <si>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</si>
  <si>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</si>
  <si>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</si>
  <si>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</si>
  <si>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</si>
  <si>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</si>
  <si>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</si>
  <si>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</si>
  <si>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</si>
  <si>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</si>
  <si>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</si>
  <si>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</si>
  <si>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</si>
  <si>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</si>
  <si>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</si>
  <si>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</si>
  <si>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</si>
  <si>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</si>
  <si>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</si>
  <si>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</si>
  <si>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</si>
  <si>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</si>
  <si>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</si>
  <si>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</si>
  <si>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</si>
  <si>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</si>
  <si>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</si>
  <si>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</si>
  <si>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</si>
  <si>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</si>
  <si>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</si>
  <si>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</si>
  <si>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</si>
  <si>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</si>
  <si>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</si>
  <si>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</si>
  <si>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</si>
  <si>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</si>
  <si>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</si>
  <si>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</si>
  <si>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</si>
  <si>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</si>
  <si>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</si>
  <si>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</si>
  <si>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</si>
  <si>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</si>
  <si>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</si>
  <si>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</si>
  <si>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</si>
  <si>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</si>
  <si>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</si>
  <si>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</si>
  <si>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</si>
  <si>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</si>
  <si>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</si>
  <si>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</si>
  <si>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</si>
  <si>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</si>
  <si>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</si>
  <si>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</si>
  <si>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</si>
  <si>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</si>
  <si>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</si>
  <si>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</si>
  <si>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</si>
  <si>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</si>
  <si>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</si>
  <si>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</si>
  <si>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</si>
  <si>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</si>
  <si>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</si>
  <si>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</si>
  <si>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</si>
  <si>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</si>
  <si>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</si>
  <si>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</si>
  <si>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</si>
  <si>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</si>
  <si>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</si>
  <si>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</si>
  <si>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</si>
  <si>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</si>
  <si>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</si>
  <si>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</si>
  <si>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</si>
  <si>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</si>
  <si>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</si>
  <si>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</si>
  <si>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</si>
  <si>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</si>
  <si>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</si>
  <si>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</si>
  <si>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</si>
  <si>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</si>
  <si>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</si>
  <si>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</si>
  <si>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</si>
  <si>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</si>
  <si>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</si>
  <si>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</si>
  <si>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</si>
  <si>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</si>
  <si>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</si>
  <si>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</si>
  <si>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</si>
  <si>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</si>
  <si>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</si>
  <si>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</si>
  <si>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</si>
  <si>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</si>
  <si>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</si>
  <si>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</si>
  <si>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</si>
  <si>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</si>
  <si>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</si>
  <si>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</si>
  <si>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</si>
  <si>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</si>
  <si>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</si>
  <si>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</si>
  <si>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</si>
  <si>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</si>
  <si>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</si>
  <si>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</si>
  <si>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</si>
  <si>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</si>
  <si>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</si>
  <si>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</si>
  <si>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</si>
  <si>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</si>
  <si>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</si>
  <si>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</si>
  <si>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</si>
  <si>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</si>
  <si>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</si>
  <si>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</si>
  <si>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</si>
  <si>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</si>
  <si>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</si>
  <si>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</si>
  <si>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</si>
  <si>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</si>
  <si>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</si>
  <si>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</si>
  <si>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</si>
  <si>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</si>
  <si>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</si>
  <si>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</si>
  <si>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</si>
  <si>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</si>
  <si>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</si>
  <si>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</si>
  <si>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</si>
  <si>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</si>
  <si>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</si>
  <si>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</si>
  <si>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</si>
  <si>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</si>
  <si>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</si>
  <si>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</si>
  <si>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</si>
  <si>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</si>
  <si>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</si>
  <si>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</si>
  <si>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</si>
  <si>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</si>
  <si>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</si>
  <si>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</si>
  <si>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</si>
  <si>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</si>
  <si>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</si>
  <si>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</si>
  <si>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</si>
  <si>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</si>
  <si>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</si>
  <si>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</si>
  <si>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</si>
  <si>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</si>
  <si>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</si>
  <si>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</si>
  <si>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</si>
  <si>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</si>
  <si>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</si>
  <si>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</si>
  <si>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</si>
  <si>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</si>
  <si>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</si>
  <si>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</si>
  <si>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</si>
  <si>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</si>
  <si>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</si>
  <si>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</si>
  <si>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</si>
  <si>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</si>
  <si>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</si>
  <si>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</si>
  <si>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</si>
  <si>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</si>
  <si>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</si>
  <si>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</si>
  <si>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</si>
  <si>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</si>
  <si>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</si>
  <si>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</si>
  <si>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</si>
  <si>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</si>
  <si>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</si>
  <si>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</si>
  <si>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</si>
  <si>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</si>
  <si>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</si>
  <si>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</si>
  <si>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</si>
  <si>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</si>
  <si>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</si>
  <si>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</si>
  <si>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</si>
  <si>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</si>
  <si>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</si>
  <si>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</si>
  <si>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</si>
  <si>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</si>
  <si>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</si>
  <si>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</si>
  <si>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</si>
  <si>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</si>
  <si>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</si>
  <si>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</si>
  <si>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</si>
  <si>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</si>
  <si>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</si>
  <si>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</si>
  <si>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</si>
  <si>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</si>
  <si>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</si>
  <si>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</si>
  <si>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</si>
  <si>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</si>
  <si>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</si>
  <si>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</si>
  <si>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</si>
  <si>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</si>
  <si>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</si>
  <si>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</si>
  <si>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</si>
  <si>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</si>
  <si>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</si>
  <si>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</si>
  <si>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</si>
  <si>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</si>
  <si>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</si>
  <si>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</si>
  <si>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</si>
  <si>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</si>
  <si>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</si>
  <si>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</si>
  <si>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</si>
  <si>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</si>
  <si>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</si>
  <si>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</si>
  <si>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</si>
  <si>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</si>
  <si>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</si>
  <si>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</si>
  <si>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</si>
  <si>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</si>
  <si>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</si>
  <si>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</si>
  <si>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</si>
  <si>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</si>
  <si>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</si>
  <si>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</si>
  <si>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</si>
  <si>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</si>
  <si>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</si>
  <si>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</si>
  <si>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</si>
  <si>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</si>
  <si>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</si>
  <si>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</si>
  <si>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</si>
  <si>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</si>
  <si>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</si>
  <si>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</si>
  <si>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</si>
  <si>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</si>
  <si>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</si>
  <si>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</si>
  <si>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</si>
  <si>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</si>
  <si>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</si>
  <si>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</si>
  <si>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</si>
  <si>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</si>
  <si>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</si>
  <si>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</si>
  <si>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</si>
  <si>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</si>
  <si>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</si>
  <si>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</si>
  <si>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</si>
  <si>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</si>
  <si>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</si>
  <si>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</si>
  <si>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</si>
  <si>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</si>
  <si>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</si>
  <si>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</si>
  <si>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</si>
  <si>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</si>
  <si>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</si>
  <si>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</si>
  <si>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</si>
  <si>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</si>
  <si>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</si>
  <si>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</si>
  <si>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</si>
  <si>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</si>
  <si>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</si>
  <si>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</si>
  <si>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</si>
  <si>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</si>
  <si>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</si>
  <si>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</si>
  <si>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</si>
  <si>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</si>
  <si>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</si>
  <si>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</si>
  <si>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</si>
  <si>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</si>
  <si>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</si>
  <si>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</si>
  <si>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</si>
  <si>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</si>
  <si>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</si>
  <si>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</si>
  <si>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</si>
  <si>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</si>
  <si>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</si>
  <si>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</si>
  <si>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</si>
  <si>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</si>
  <si>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</si>
  <si>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</si>
  <si>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</si>
  <si>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</si>
  <si>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</si>
  <si>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</si>
  <si>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</si>
  <si>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</si>
  <si>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</si>
  <si>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</si>
  <si>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</si>
  <si>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</si>
  <si>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</si>
  <si>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</si>
  <si>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</si>
  <si>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</si>
  <si>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</si>
  <si>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</si>
  <si>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</si>
  <si>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</si>
  <si>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</si>
  <si>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</si>
  <si>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</si>
  <si>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</si>
  <si>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</si>
  <si>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</si>
  <si>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</si>
  <si>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</si>
  <si>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</si>
  <si>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</si>
  <si>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</si>
  <si>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</si>
  <si>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</si>
  <si>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</si>
  <si>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</si>
  <si>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</si>
  <si>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</si>
  <si>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</si>
  <si>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</si>
  <si>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</si>
  <si>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</si>
  <si>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</si>
  <si>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</si>
  <si>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</si>
  <si>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</si>
  <si>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</si>
  <si>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</si>
  <si>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</si>
  <si>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</si>
  <si>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</si>
  <si>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</si>
  <si>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</si>
  <si>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</si>
  <si>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</si>
  <si>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</si>
  <si>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</si>
  <si>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</si>
  <si>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</si>
  <si>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</si>
  <si>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</si>
  <si>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</si>
  <si>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</si>
  <si>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</si>
  <si>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</si>
  <si>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</si>
  <si>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</si>
  <si>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</si>
  <si>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</si>
  <si>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</si>
  <si>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</si>
  <si>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</si>
  <si>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</si>
  <si>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</si>
  <si>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</si>
  <si>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</si>
  <si>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</si>
  <si>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</si>
  <si>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</si>
  <si>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</si>
  <si>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</si>
  <si>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</si>
  <si>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</si>
  <si>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</si>
  <si>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</si>
  <si>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</si>
  <si>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</si>
  <si>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</si>
  <si>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</si>
  <si>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</si>
  <si>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</si>
  <si>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</si>
  <si>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</si>
  <si>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</si>
  <si>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</si>
  <si>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</si>
  <si>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</si>
  <si>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</si>
  <si>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</si>
  <si>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</si>
  <si>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</si>
  <si>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</si>
  <si>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</si>
  <si>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</si>
  <si>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</si>
  <si>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</si>
  <si>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</si>
  <si>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</si>
  <si>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</si>
  <si>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</si>
  <si>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</si>
  <si>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</si>
  <si>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</si>
  <si>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</si>
  <si>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</si>
  <si>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</si>
  <si>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</si>
  <si>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</si>
  <si>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</si>
  <si>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</si>
  <si>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</si>
  <si>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</si>
  <si>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</si>
  <si>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</si>
  <si>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</si>
  <si>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</si>
  <si>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</si>
  <si>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</si>
  <si>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</si>
  <si>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</si>
  <si>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</si>
  <si>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</si>
  <si>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</si>
  <si>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</si>
  <si>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</si>
  <si>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</si>
  <si>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</si>
  <si>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</si>
  <si>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</si>
  <si>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</si>
  <si>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</si>
  <si>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</si>
  <si>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</si>
  <si>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</si>
  <si>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</si>
  <si>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</si>
  <si>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</si>
  <si>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</si>
  <si>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</si>
  <si>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</si>
  <si>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</si>
  <si>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</si>
  <si>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</si>
  <si>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</si>
  <si>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</si>
  <si>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</si>
  <si>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</si>
  <si>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</si>
  <si>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</si>
  <si>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</si>
  <si>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</si>
  <si>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</si>
  <si>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</si>
  <si>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</si>
  <si>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</si>
  <si>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</si>
  <si>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</si>
  <si>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</si>
  <si>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</si>
  <si>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</si>
  <si>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</si>
  <si>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</si>
  <si>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</si>
  <si>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</si>
  <si>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</si>
  <si>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</si>
  <si>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</si>
  <si>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</si>
  <si>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</si>
  <si>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</si>
  <si>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</si>
  <si>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</si>
  <si>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</si>
  <si>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</si>
  <si>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</si>
  <si>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</si>
  <si>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</si>
  <si>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</si>
  <si>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</si>
  <si>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</si>
  <si>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</si>
  <si>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</si>
  <si>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</si>
  <si>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</si>
  <si>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</si>
  <si>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</si>
  <si>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</si>
  <si>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</si>
  <si>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</si>
  <si>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</si>
  <si>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</si>
  <si>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</si>
  <si>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</si>
  <si>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</si>
  <si>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</si>
  <si>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</si>
  <si>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</si>
  <si>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</si>
  <si>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</si>
  <si>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</si>
  <si>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</si>
  <si>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</si>
  <si>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</si>
  <si>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</si>
  <si>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</si>
  <si>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</si>
  <si>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</si>
  <si>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</si>
  <si>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</si>
  <si>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</si>
  <si>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</si>
  <si>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</si>
  <si>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</si>
  <si>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</si>
  <si>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</si>
  <si>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</si>
  <si>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</si>
  <si>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</si>
  <si>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</si>
  <si>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</si>
  <si>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</si>
  <si>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</si>
  <si>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</si>
  <si>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</si>
  <si>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</si>
  <si>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</si>
  <si>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</si>
  <si>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</si>
  <si>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</si>
  <si>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</si>
  <si>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</si>
  <si>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</si>
  <si>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</si>
  <si>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</si>
  <si>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</si>
  <si>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</si>
  <si>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</si>
  <si>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</si>
  <si>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</si>
  <si>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</si>
  <si>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</si>
  <si>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</si>
  <si>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</si>
  <si>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</si>
  <si>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</si>
  <si>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</si>
  <si>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</si>
  <si>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</si>
  <si>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</si>
  <si>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</si>
  <si>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</si>
  <si>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</si>
  <si>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</si>
  <si>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</si>
  <si>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</si>
  <si>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</si>
  <si>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</si>
  <si>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</si>
  <si>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</si>
  <si>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</si>
  <si>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</si>
  <si>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</si>
  <si>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</si>
  <si>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</si>
  <si>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</si>
  <si>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</si>
  <si>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</si>
  <si>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</si>
  <si>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</si>
  <si>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</si>
  <si>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</si>
  <si>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</si>
  <si>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</si>
  <si>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</si>
  <si>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</si>
  <si>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</si>
  <si>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</si>
  <si>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</si>
  <si>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</si>
  <si>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</si>
  <si>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</si>
  <si>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</si>
  <si>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</si>
  <si>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</si>
  <si>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</si>
  <si>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</si>
  <si>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</si>
  <si>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</si>
  <si>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</si>
  <si>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</si>
  <si>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</si>
  <si>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</si>
  <si>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</si>
  <si>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</si>
  <si>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</si>
  <si>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</si>
  <si>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</si>
  <si>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</si>
  <si>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</si>
  <si>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</si>
  <si>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</si>
  <si>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</si>
  <si>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</si>
  <si>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</si>
  <si>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</si>
  <si>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</si>
  <si>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</si>
  <si>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</si>
  <si>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</si>
  <si>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</si>
  <si>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</si>
  <si>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</si>
  <si>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</si>
  <si>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</si>
  <si>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</si>
  <si>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</si>
  <si>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</si>
  <si>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</si>
  <si>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</si>
  <si>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</si>
  <si>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</si>
  <si>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</si>
  <si>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</si>
  <si>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</si>
  <si>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</si>
  <si>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</si>
  <si>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</si>
  <si>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</si>
  <si>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</si>
  <si>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</si>
  <si>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</si>
  <si>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</si>
  <si>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</si>
  <si>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</si>
  <si>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</si>
  <si>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</si>
  <si>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</si>
  <si>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</si>
  <si>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</si>
  <si>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</si>
  <si>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</si>
  <si>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</si>
  <si>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</si>
  <si>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</si>
  <si>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</si>
  <si>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</si>
  <si>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</si>
  <si>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</si>
  <si>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</si>
  <si>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</si>
  <si>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</si>
  <si>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</si>
  <si>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</si>
  <si>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</si>
  <si>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</si>
  <si>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</si>
  <si>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</si>
  <si>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</si>
  <si>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</si>
  <si>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</si>
  <si>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</si>
  <si>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</si>
  <si>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</si>
  <si>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</si>
  <si>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</si>
  <si>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</si>
  <si>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</si>
  <si>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</si>
  <si>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</si>
  <si>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</si>
  <si>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</si>
  <si>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</si>
  <si>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</si>
  <si>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</si>
  <si>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</si>
  <si>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</si>
  <si>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</si>
  <si>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</si>
  <si>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</si>
  <si>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</si>
  <si>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</si>
  <si>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</si>
  <si>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</si>
  <si>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</si>
  <si>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</si>
  <si>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</si>
  <si>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</si>
  <si>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</si>
  <si>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</si>
  <si>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</si>
  <si>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</si>
  <si>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</si>
  <si>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</si>
  <si>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</si>
  <si>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</si>
  <si>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</si>
  <si>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</si>
  <si>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</si>
  <si>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</si>
  <si>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</si>
  <si>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</si>
  <si>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</si>
  <si>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</si>
  <si>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</si>
  <si>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</si>
  <si>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</si>
  <si>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</si>
  <si>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</si>
  <si>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</si>
  <si>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</si>
  <si>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</si>
  <si>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</si>
  <si>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</si>
  <si>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</si>
  <si>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</si>
  <si>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</si>
  <si>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</si>
  <si>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</si>
  <si>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</si>
  <si>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</si>
  <si>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</si>
  <si>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</si>
  <si>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</si>
  <si>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</si>
  <si>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</si>
  <si>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</si>
  <si>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</si>
  <si>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</si>
  <si>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</si>
  <si>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</si>
  <si>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</si>
  <si>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</si>
  <si>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</si>
  <si>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</si>
  <si>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</si>
  <si>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</si>
  <si>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</si>
  <si>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</si>
  <si>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</si>
  <si>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</si>
  <si>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</si>
  <si>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</si>
  <si>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</si>
  <si>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</si>
  <si>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</si>
  <si>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</si>
  <si>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</si>
  <si>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</si>
  <si>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</si>
  <si>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</si>
  <si>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</si>
  <si>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</si>
  <si>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</si>
  <si>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</si>
  <si>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</si>
  <si>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</si>
  <si>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</si>
  <si>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</si>
  <si>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</si>
  <si>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</si>
  <si>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</si>
  <si>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</si>
  <si>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</si>
  <si>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</si>
  <si>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</si>
  <si>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</si>
  <si>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</si>
  <si>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</si>
  <si>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</si>
  <si>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</si>
  <si>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</si>
  <si>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</si>
  <si>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</si>
  <si>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</si>
  <si>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</si>
  <si>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</si>
  <si>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</si>
  <si>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</si>
  <si>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</si>
  <si>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</si>
  <si>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</si>
  <si>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</si>
  <si>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</si>
  <si>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</si>
  <si>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</si>
  <si>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</si>
  <si>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</si>
  <si>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</si>
  <si>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</si>
  <si>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</si>
  <si>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</si>
  <si>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</si>
  <si>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</si>
  <si>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</si>
  <si>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</si>
  <si>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</si>
  <si>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</si>
  <si>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</si>
  <si>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</si>
  <si>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</si>
  <si>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</si>
  <si>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</si>
  <si>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</si>
  <si>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</si>
  <si>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</si>
  <si>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</si>
  <si>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</si>
  <si>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</si>
  <si>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</si>
  <si>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</si>
  <si>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</si>
  <si>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</si>
  <si>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</si>
  <si>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</si>
  <si>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</si>
  <si>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</si>
  <si>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</si>
  <si>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</si>
  <si>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</si>
  <si>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</si>
  <si>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</si>
  <si>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</si>
  <si>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</si>
  <si>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</si>
  <si>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</si>
  <si>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</si>
  <si>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</si>
  <si>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</si>
  <si>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</si>
  <si>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</si>
  <si>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</si>
  <si>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</si>
  <si>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</si>
  <si>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</si>
  <si>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</si>
  <si>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</si>
  <si>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</si>
  <si>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</si>
  <si>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</si>
  <si>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</si>
  <si>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</si>
  <si>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</si>
  <si>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</si>
  <si>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</si>
  <si>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</si>
  <si>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</si>
  <si>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</si>
  <si>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</si>
  <si>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</si>
  <si>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</si>
  <si>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</si>
  <si>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</si>
  <si>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</si>
  <si>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</si>
  <si>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</si>
  <si>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</si>
  <si>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</si>
  <si>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</si>
  <si>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</si>
  <si>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</si>
  <si>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</si>
  <si>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</si>
  <si>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</si>
  <si>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</si>
  <si>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</si>
  <si>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</si>
  <si>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</si>
  <si>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</si>
  <si>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</si>
  <si>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</si>
  <si>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</si>
  <si>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</si>
  <si>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</si>
  <si>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</si>
  <si>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</si>
  <si>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</si>
  <si>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</si>
  <si>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</si>
  <si>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</si>
  <si>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</si>
  <si>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</si>
  <si>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</si>
  <si>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</si>
  <si>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</si>
  <si>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</si>
  <si>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</si>
  <si>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</si>
  <si>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</si>
  <si>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</si>
  <si>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</si>
  <si>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</si>
  <si>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</si>
  <si>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</si>
  <si>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</si>
  <si>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</si>
  <si>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</si>
  <si>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</si>
  <si>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</si>
  <si>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</si>
  <si>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</si>
  <si>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</si>
  <si>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</si>
  <si>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</si>
  <si>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</si>
  <si>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</si>
  <si>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</si>
  <si>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</si>
  <si>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</si>
  <si>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</si>
  <si>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</si>
  <si>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</si>
  <si>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</si>
  <si>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</si>
  <si>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</si>
  <si>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</si>
  <si>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</si>
  <si>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</si>
  <si>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</si>
  <si>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</si>
  <si>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</si>
  <si>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</si>
  <si>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</si>
  <si>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</si>
  <si>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</si>
  <si>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</si>
  <si>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</si>
  <si>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</si>
  <si>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</si>
  <si>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</si>
  <si>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</si>
  <si>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</si>
  <si>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</si>
  <si>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</si>
  <si>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</si>
  <si>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</si>
  <si>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</si>
  <si>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</si>
  <si>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</si>
  <si>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</si>
  <si>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</si>
  <si>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</si>
  <si>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</si>
  <si>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</si>
  <si>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</si>
  <si>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</si>
  <si>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</si>
  <si>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</si>
  <si>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</si>
  <si>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</si>
  <si>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</si>
  <si>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</si>
  <si>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</si>
  <si>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</si>
  <si>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</si>
  <si>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</si>
  <si>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</si>
  <si>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</si>
  <si>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</si>
  <si>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</si>
  <si>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</si>
  <si>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</si>
  <si>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</si>
  <si>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</si>
  <si>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</si>
  <si>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</si>
  <si>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</si>
  <si>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</si>
  <si>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</si>
  <si>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</si>
  <si>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</si>
  <si>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</si>
  <si>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</si>
  <si>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</si>
  <si>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</si>
  <si>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</si>
  <si>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</si>
  <si>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</si>
  <si>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</si>
  <si>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</si>
  <si>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</si>
  <si>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</si>
  <si>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</si>
  <si>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</si>
  <si>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</si>
  <si>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</si>
  <si>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</si>
  <si>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</si>
  <si>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</si>
  <si>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</si>
  <si>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</si>
  <si>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</si>
  <si>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</si>
  <si>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</si>
  <si>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</si>
  <si>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</si>
  <si>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</si>
  <si>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</si>
  <si>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</si>
  <si>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</si>
  <si>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</si>
  <si>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</si>
  <si>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</si>
  <si>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</si>
  <si>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</si>
  <si>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</si>
  <si>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</si>
  <si>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</si>
  <si>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</si>
  <si>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</si>
  <si>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</si>
  <si>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</si>
  <si>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</si>
  <si>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</si>
  <si>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</si>
  <si>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</si>
  <si>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</si>
  <si>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</si>
  <si>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</si>
  <si>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</si>
  <si>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</si>
  <si>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</si>
  <si>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</si>
  <si>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</si>
  <si>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</si>
  <si>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</si>
  <si>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</si>
  <si>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</si>
  <si>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</si>
  <si>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</si>
  <si>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</si>
  <si>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</si>
  <si>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</si>
  <si>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</si>
  <si>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</si>
  <si>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</si>
  <si>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</si>
  <si>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</si>
  <si>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</si>
  <si>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</si>
  <si>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</si>
  <si>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</si>
  <si>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</si>
  <si>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</si>
  <si>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</si>
  <si>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</si>
  <si>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</si>
  <si>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</si>
  <si>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</si>
  <si>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</si>
  <si>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</si>
  <si>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</si>
  <si>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</si>
  <si>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</si>
  <si>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</si>
  <si>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</si>
  <si>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</si>
  <si>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</si>
  <si>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</si>
  <si>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</si>
  <si>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</si>
  <si>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</si>
  <si>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</si>
  <si>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</si>
  <si>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</si>
  <si>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</si>
  <si>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</si>
  <si>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</si>
  <si>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</si>
  <si>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</si>
  <si>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</si>
  <si>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</si>
  <si>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</si>
  <si>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</si>
  <si>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</si>
  <si>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</si>
  <si>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</si>
  <si>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</si>
  <si>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</si>
  <si>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</si>
  <si>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</si>
  <si>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</si>
  <si>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</si>
  <si>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</si>
  <si>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</si>
  <si>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</si>
  <si>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</si>
  <si>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</si>
  <si>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</si>
  <si>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</si>
  <si>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</si>
  <si>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</si>
  <si>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</si>
  <si>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</si>
  <si>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</si>
  <si>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</si>
  <si>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</si>
  <si>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</si>
  <si>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</si>
  <si>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</si>
  <si>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</si>
  <si>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</si>
  <si>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</si>
  <si>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</si>
  <si>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</si>
  <si>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</si>
  <si>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</si>
  <si>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</si>
  <si>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</si>
  <si>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</si>
  <si>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</si>
  <si>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</si>
  <si>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</si>
  <si>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</si>
  <si>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</si>
  <si>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</si>
  <si>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</si>
  <si>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</si>
  <si>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</si>
  <si>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</si>
  <si>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</si>
  <si>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</si>
  <si>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</si>
  <si>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</si>
  <si>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</si>
  <si>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</si>
  <si>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</si>
  <si>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</si>
  <si>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</si>
  <si>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</si>
  <si>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</si>
  <si>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</si>
  <si>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</si>
  <si>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</si>
  <si>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</si>
  <si>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</si>
  <si>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</si>
  <si>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</si>
  <si>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</si>
  <si>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</si>
  <si>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</si>
  <si>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</si>
  <si>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</si>
  <si>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</si>
  <si>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</si>
  <si>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</si>
  <si>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</si>
  <si>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</si>
  <si>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</si>
  <si>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</si>
  <si>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</si>
  <si>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</si>
  <si>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</si>
  <si>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</si>
  <si>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</si>
  <si>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</si>
  <si>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</si>
  <si>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</si>
  <si>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</si>
  <si>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</si>
  <si>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</si>
  <si>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</si>
  <si>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</si>
  <si>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</si>
  <si>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</si>
  <si>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</si>
  <si>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</si>
  <si>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</si>
  <si>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</si>
  <si>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</si>
  <si>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</si>
  <si>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</si>
  <si>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</si>
  <si>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</si>
  <si>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</si>
  <si>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</si>
  <si>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</si>
  <si>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</si>
  <si>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</si>
  <si>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</si>
  <si>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</si>
  <si>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</si>
  <si>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</si>
  <si>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</si>
  <si>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</si>
  <si>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</si>
  <si>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</si>
  <si>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</si>
  <si>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</si>
  <si>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</si>
  <si>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</si>
  <si>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</si>
  <si>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</si>
  <si>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</si>
  <si>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</si>
  <si>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</si>
  <si>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</si>
  <si>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</si>
  <si>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</si>
  <si>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</si>
  <si>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</si>
  <si>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</si>
  <si>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</si>
  <si>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</si>
  <si>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</si>
  <si>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</si>
  <si>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</si>
  <si>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</si>
  <si>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</si>
  <si>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</si>
  <si>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</si>
  <si>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</si>
  <si>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</si>
  <si>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</si>
  <si>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</si>
  <si>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</si>
  <si>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</si>
  <si>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</si>
  <si>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</si>
  <si>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</si>
  <si>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</si>
  <si>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</si>
  <si>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</si>
  <si>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</si>
  <si>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</si>
  <si>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</si>
  <si>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</si>
  <si>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</si>
  <si>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</si>
  <si>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</si>
  <si>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</si>
  <si>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</si>
  <si>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</si>
  <si>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</si>
  <si>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</si>
  <si>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</si>
  <si>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</si>
  <si>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</si>
  <si>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</si>
  <si>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</si>
  <si>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</si>
  <si>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</si>
  <si>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</si>
  <si>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</si>
  <si>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</si>
  <si>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</si>
  <si>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</si>
  <si>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</si>
  <si>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</si>
  <si>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</si>
  <si>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</si>
  <si>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</si>
  <si>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</si>
  <si>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</si>
  <si>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</si>
  <si>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</si>
  <si>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</si>
  <si>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</si>
  <si>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</si>
  <si>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</si>
  <si>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</si>
  <si>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</si>
  <si>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</si>
  <si>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</si>
  <si>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</si>
  <si>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</si>
  <si>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</si>
  <si>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</si>
  <si>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</si>
  <si>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</si>
  <si>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</si>
  <si>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</si>
  <si>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</si>
  <si>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</si>
  <si>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</si>
  <si>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</si>
  <si>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</si>
  <si>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</si>
  <si>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</si>
  <si>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</si>
  <si>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</si>
  <si>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</si>
  <si>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</si>
  <si>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</si>
  <si>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</si>
  <si>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</si>
  <si>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</si>
  <si>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</si>
  <si>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</si>
  <si>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</si>
  <si>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</si>
  <si>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</si>
  <si>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</si>
  <si>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</si>
  <si>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</si>
  <si>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</si>
  <si>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</si>
  <si>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</si>
  <si>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</si>
  <si>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</si>
  <si>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</si>
  <si>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</si>
  <si>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</si>
  <si>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</si>
  <si>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</si>
  <si>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</si>
  <si>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</si>
  <si>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</si>
  <si>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</si>
  <si>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</si>
  <si>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</si>
  <si>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</si>
  <si>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</si>
  <si>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</si>
  <si>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</si>
  <si>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</si>
  <si>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</si>
  <si>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</si>
  <si>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</si>
  <si>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</si>
  <si>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</si>
  <si>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</si>
  <si>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</si>
  <si>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</si>
  <si>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</si>
  <si>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</si>
  <si>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</si>
  <si>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</si>
  <si>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</si>
  <si>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</si>
  <si>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</si>
  <si>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</si>
  <si>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</si>
  <si>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</si>
  <si>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</si>
  <si>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</si>
  <si>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</si>
  <si>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</si>
  <si>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</si>
  <si>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</si>
  <si>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</si>
  <si>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</si>
  <si>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</si>
  <si>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</si>
  <si>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</si>
  <si>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</si>
  <si>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</si>
  <si>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</si>
  <si>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</si>
  <si>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</si>
  <si>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</si>
  <si>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</si>
  <si>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</si>
  <si>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</si>
  <si>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</si>
  <si>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</si>
  <si>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</si>
  <si>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</si>
  <si>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</si>
  <si>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</si>
  <si>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</si>
  <si>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</si>
  <si>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</si>
  <si>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</si>
  <si>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</si>
  <si>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</si>
  <si>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</si>
  <si>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</si>
  <si>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</si>
  <si>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</si>
  <si>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</si>
  <si>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</si>
  <si>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</si>
  <si>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</si>
  <si>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</si>
  <si>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</si>
  <si>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</si>
  <si>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</si>
  <si>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</si>
  <si>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</si>
  <si>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</si>
  <si>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</si>
  <si>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</si>
  <si>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</si>
  <si>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</si>
  <si>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</si>
  <si>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</si>
  <si>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</si>
  <si>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</si>
  <si>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</si>
  <si>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</si>
  <si>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</si>
  <si>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</si>
  <si>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</si>
  <si>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</si>
  <si>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</si>
  <si>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</si>
  <si>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</si>
  <si>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</si>
  <si>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</si>
  <si>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</si>
  <si>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</si>
  <si>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</si>
  <si>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</si>
  <si>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</si>
  <si>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</si>
  <si>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</si>
  <si>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</si>
  <si>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</si>
  <si>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</si>
  <si>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</si>
  <si>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</si>
  <si>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</si>
  <si>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</si>
  <si>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</si>
  <si>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</si>
  <si>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</si>
  <si>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</si>
  <si>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</si>
  <si>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</si>
  <si>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</si>
  <si>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</si>
  <si>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</si>
  <si>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</si>
  <si>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</si>
  <si>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</si>
  <si>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</si>
  <si>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</si>
  <si>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</si>
  <si>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</si>
  <si>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</si>
  <si>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</si>
  <si>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</si>
  <si>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</si>
  <si>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</si>
  <si>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</si>
  <si>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</si>
  <si>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</si>
  <si>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</si>
  <si>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</si>
  <si>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</si>
  <si>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</si>
  <si>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</si>
  <si>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</si>
  <si>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</si>
  <si>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</si>
  <si>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</si>
  <si>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</si>
  <si>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</si>
  <si>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</si>
  <si>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</si>
  <si>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</si>
  <si>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</si>
  <si>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</si>
  <si>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</si>
  <si>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</si>
  <si>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</si>
  <si>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</si>
  <si>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</si>
  <si>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</si>
  <si>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</si>
  <si>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</si>
  <si>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</si>
  <si>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</si>
  <si>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</si>
  <si>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</si>
  <si>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</si>
  <si>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</si>
  <si>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</si>
  <si>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</si>
  <si>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</si>
  <si>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</si>
  <si>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</si>
  <si>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</si>
  <si>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</si>
  <si>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</si>
  <si>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</si>
  <si>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</si>
  <si>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</si>
  <si>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</si>
  <si>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</si>
  <si>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</si>
  <si>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</si>
  <si>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</si>
  <si>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</si>
  <si>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</si>
  <si>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</si>
  <si>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</si>
  <si>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</si>
  <si>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</si>
  <si>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</si>
  <si>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</si>
  <si>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</si>
  <si>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</si>
  <si>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</si>
  <si>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</si>
  <si>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</si>
  <si>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</si>
  <si>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</si>
  <si>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</si>
  <si>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</si>
  <si>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</si>
  <si>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</si>
  <si>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</si>
  <si>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</si>
  <si>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</si>
  <si>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</si>
  <si>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</si>
  <si>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</si>
  <si>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</si>
  <si>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</si>
  <si>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</si>
  <si>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</si>
  <si>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</si>
  <si>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</si>
  <si>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</si>
  <si>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</si>
  <si>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</si>
  <si>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</si>
  <si>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</si>
  <si>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</si>
  <si>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</si>
  <si>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</si>
  <si>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</si>
  <si>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</si>
  <si>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</si>
  <si>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</si>
  <si>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</si>
  <si>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</si>
  <si>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</si>
  <si>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</si>
  <si>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</si>
  <si>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</si>
  <si>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</si>
  <si>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</si>
  <si>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</si>
  <si>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</si>
  <si>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</si>
  <si>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</si>
  <si>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</si>
  <si>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</si>
  <si>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</si>
  <si>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</si>
  <si>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</si>
  <si>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</si>
  <si>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</si>
  <si>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</si>
  <si>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</si>
  <si>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</si>
  <si>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</si>
  <si>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</si>
  <si>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</si>
  <si>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</si>
  <si>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</si>
  <si>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</si>
  <si>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</si>
  <si>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</si>
  <si>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</si>
  <si>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</si>
  <si>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</si>
  <si>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</si>
  <si>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</si>
  <si>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</si>
  <si>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</si>
  <si>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</si>
  <si>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</si>
  <si>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</si>
  <si>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</si>
  <si>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</si>
  <si>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</si>
  <si>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</si>
  <si>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</si>
  <si>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</si>
  <si>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</si>
  <si>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</si>
  <si>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</si>
  <si>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</si>
  <si>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</si>
  <si>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</si>
  <si>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</si>
  <si>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</si>
  <si>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</si>
  <si>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</si>
  <si>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</si>
  <si>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</si>
  <si>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</si>
  <si>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</si>
  <si>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</si>
  <si>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</si>
  <si>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</si>
  <si>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</si>
  <si>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</si>
  <si>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</si>
  <si>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</si>
  <si>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</si>
  <si>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</si>
  <si>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</si>
  <si>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</si>
  <si>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</si>
  <si>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</si>
  <si>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</si>
  <si>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</si>
  <si>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</si>
  <si>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</si>
  <si>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</si>
  <si>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</si>
  <si>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</si>
  <si>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</si>
  <si>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</si>
  <si>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</si>
  <si>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</si>
  <si>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</si>
  <si>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</si>
  <si>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</si>
  <si>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</si>
  <si>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</si>
  <si>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</si>
  <si>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</si>
  <si>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</si>
  <si>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</si>
  <si>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</si>
  <si>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</si>
  <si>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</si>
  <si>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</si>
  <si>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</si>
  <si>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</si>
  <si>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</si>
  <si>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</si>
  <si>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</si>
  <si>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</si>
  <si>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</si>
  <si>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</si>
  <si>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</si>
  <si>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</si>
  <si>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</si>
  <si>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</si>
  <si>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</si>
  <si>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</si>
  <si>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</si>
  <si>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</si>
  <si>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</si>
  <si>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</si>
  <si>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</si>
  <si>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</si>
  <si>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</si>
  <si>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</si>
  <si>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</si>
  <si>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</si>
  <si>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</si>
  <si>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</si>
  <si>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</si>
  <si>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</si>
  <si>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</si>
  <si>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</si>
  <si>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</si>
  <si>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</si>
  <si>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</si>
  <si>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</si>
  <si>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</si>
  <si>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</si>
  <si>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</si>
  <si>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</si>
  <si>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</si>
  <si>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</si>
  <si>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</si>
  <si>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</si>
  <si>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</si>
  <si>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</si>
  <si>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</si>
  <si>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</si>
  <si>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</si>
  <si>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</si>
  <si>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</si>
  <si>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</si>
  <si>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</si>
  <si>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</si>
  <si>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</si>
  <si>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</si>
  <si>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</si>
  <si>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</si>
  <si>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</si>
  <si>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</si>
  <si>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</si>
  <si>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</si>
  <si>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</si>
  <si>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</si>
  <si>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</si>
  <si>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</si>
  <si>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</si>
  <si>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</si>
  <si>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</si>
  <si>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</si>
  <si>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</si>
  <si>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</si>
  <si>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</si>
  <si>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</si>
  <si>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</si>
  <si>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</si>
  <si>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</si>
  <si>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</si>
  <si>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</si>
  <si>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</si>
  <si>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</si>
  <si>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</si>
  <si>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</si>
  <si>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</si>
  <si>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</si>
  <si>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</si>
  <si>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</si>
  <si>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</si>
  <si>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</si>
  <si>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</si>
  <si>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</si>
  <si>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</si>
  <si>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</si>
  <si>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</si>
  <si>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</si>
  <si>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</si>
  <si>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</si>
  <si>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</si>
  <si>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</si>
  <si>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</si>
  <si>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</si>
  <si>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</si>
  <si>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</si>
  <si>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</si>
  <si>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</si>
  <si>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</si>
  <si>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</si>
  <si>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</si>
  <si>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</si>
  <si>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</si>
  <si>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</si>
  <si>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</si>
  <si>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</si>
  <si>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</si>
  <si>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</si>
  <si>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</si>
  <si>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</si>
  <si>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</si>
  <si>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</si>
  <si>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</si>
  <si>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</si>
  <si>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</si>
  <si>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</si>
  <si>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</si>
  <si>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</si>
  <si>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</si>
  <si>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</si>
  <si>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</si>
  <si>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</si>
  <si>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</si>
  <si>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</si>
  <si>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</si>
  <si>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</si>
  <si>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</si>
  <si>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</si>
  <si>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</si>
  <si>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</si>
  <si>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</si>
  <si>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</si>
  <si>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</si>
  <si>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</si>
  <si>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</si>
  <si>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</si>
  <si>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</si>
  <si>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</si>
  <si>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</si>
  <si>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</si>
  <si>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</si>
  <si>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</si>
  <si>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</si>
  <si>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</si>
  <si>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</si>
  <si>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</si>
  <si>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</si>
  <si>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</si>
  <si>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</si>
  <si>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</si>
  <si>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</si>
  <si>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</si>
  <si>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</si>
  <si>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</si>
  <si>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</si>
  <si>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</si>
  <si>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</si>
  <si>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</si>
  <si>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</si>
  <si>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</si>
  <si>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</si>
  <si>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</si>
  <si>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</si>
  <si>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</si>
  <si>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</si>
  <si>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</si>
  <si>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</si>
  <si>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</si>
  <si>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</si>
  <si>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</si>
  <si>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</si>
  <si>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</si>
  <si>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</si>
  <si>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</si>
  <si>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</si>
  <si>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</si>
  <si>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</si>
  <si>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</si>
  <si>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</si>
  <si>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</si>
  <si>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</si>
  <si>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</si>
  <si>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</si>
  <si>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</si>
  <si>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</si>
  <si>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</si>
  <si>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</si>
  <si>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</si>
  <si>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</si>
  <si>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</si>
  <si>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</si>
  <si>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</si>
  <si>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</si>
  <si>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</si>
  <si>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</si>
  <si>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</si>
  <si>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</si>
  <si>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</si>
  <si>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</si>
  <si>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</si>
  <si>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</si>
  <si>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</si>
  <si>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</si>
  <si>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</si>
  <si>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</si>
  <si>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</si>
  <si>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</si>
  <si>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</si>
  <si>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</si>
  <si>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</si>
  <si>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</si>
  <si>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</si>
  <si>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</si>
  <si>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</si>
  <si>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</si>
  <si>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</si>
  <si>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</si>
  <si>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</si>
  <si>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</si>
  <si>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</si>
  <si>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</si>
  <si>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</si>
  <si>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</si>
  <si>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</si>
  <si>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</si>
  <si>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</si>
  <si>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</si>
  <si>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</si>
  <si>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</si>
  <si>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</si>
  <si>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</si>
  <si>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</si>
  <si>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</si>
  <si>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</si>
  <si>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</si>
  <si>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</si>
  <si>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</si>
  <si>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</si>
  <si>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</si>
  <si>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</si>
  <si>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</si>
  <si>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</si>
  <si>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</si>
  <si>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</si>
  <si>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</si>
  <si>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</si>
  <si>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</si>
  <si>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</si>
  <si>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</si>
  <si>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</si>
  <si>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</si>
  <si>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</si>
  <si>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</si>
  <si>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</si>
  <si>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</si>
  <si>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</si>
  <si>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</si>
  <si>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</si>
  <si>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</si>
  <si>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</si>
  <si>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</si>
  <si>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</si>
  <si>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</si>
  <si>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</si>
  <si>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</si>
  <si>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</si>
  <si>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</si>
  <si>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</si>
  <si>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</si>
  <si>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</si>
  <si>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</si>
  <si>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</si>
  <si>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</si>
  <si>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</si>
  <si>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</si>
  <si>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</si>
  <si>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</si>
  <si>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</si>
  <si>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</si>
  <si>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</si>
  <si>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</si>
  <si>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</si>
  <si>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</si>
  <si>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</si>
  <si>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</si>
  <si>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</si>
  <si>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</si>
  <si>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</si>
  <si>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</si>
  <si>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</si>
  <si>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</si>
  <si>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</si>
  <si>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</si>
  <si>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</si>
  <si>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</si>
  <si>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</si>
  <si>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</si>
  <si>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</si>
  <si>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</si>
  <si>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</si>
  <si>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</si>
  <si>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</si>
  <si>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</si>
  <si>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</si>
  <si>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</si>
  <si>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</si>
  <si>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</si>
  <si>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</si>
  <si>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</si>
  <si>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</si>
  <si>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</si>
  <si>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</si>
  <si>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</si>
  <si>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</si>
  <si>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</si>
  <si>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</si>
  <si>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</si>
  <si>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</si>
  <si>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</si>
  <si>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</si>
  <si>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</si>
  <si>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</si>
  <si>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</si>
  <si>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</si>
  <si>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</si>
  <si>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</si>
  <si>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</si>
  <si>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</si>
  <si>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</si>
  <si>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</si>
  <si>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</si>
  <si>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</si>
  <si>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</si>
  <si>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</si>
  <si>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</si>
  <si>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</si>
  <si>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</si>
  <si>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</si>
  <si>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</si>
  <si>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</si>
  <si>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</si>
  <si>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</si>
  <si>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</si>
  <si>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</si>
  <si>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</si>
  <si>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</si>
  <si>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</si>
  <si>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</si>
  <si>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</si>
  <si>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</si>
  <si>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</si>
  <si>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</si>
  <si>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</si>
  <si>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</si>
  <si>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</si>
  <si>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</si>
  <si>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</si>
  <si>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</si>
  <si>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</si>
  <si>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</si>
  <si>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</si>
  <si>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</si>
  <si>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</si>
  <si>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</si>
  <si>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</si>
  <si>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</si>
  <si>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</si>
  <si>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</si>
  <si>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</si>
  <si>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</si>
  <si>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</si>
  <si>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</si>
  <si>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</si>
  <si>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</si>
  <si>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</si>
  <si>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</si>
  <si>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</si>
  <si>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</si>
  <si>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</si>
  <si>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</si>
  <si>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</si>
  <si>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</si>
  <si>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</si>
  <si>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</si>
  <si>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</si>
  <si>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</si>
  <si>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</si>
  <si>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</si>
  <si>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</si>
  <si>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</si>
  <si>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</si>
  <si>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</si>
  <si>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</si>
  <si>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</si>
  <si>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</si>
  <si>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</si>
  <si>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</si>
  <si>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</si>
  <si>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</si>
  <si>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</si>
  <si>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</si>
  <si>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</si>
  <si>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</si>
  <si>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</si>
  <si>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</si>
  <si>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</si>
  <si>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</si>
  <si>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</si>
  <si>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</si>
  <si>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</si>
  <si>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</si>
  <si>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</si>
  <si>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</si>
  <si>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</si>
  <si>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</si>
  <si>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</si>
  <si>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</si>
  <si>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</si>
  <si>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</si>
  <si>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</si>
  <si>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</si>
  <si>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</si>
  <si>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</si>
  <si>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</si>
  <si>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</si>
  <si>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</si>
  <si>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</si>
  <si>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</si>
  <si>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</si>
  <si>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</si>
  <si>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</si>
  <si>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</si>
  <si>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</si>
  <si>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</si>
  <si>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</si>
  <si>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</si>
  <si>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</si>
  <si>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</si>
  <si>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</si>
  <si>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</si>
  <si>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</si>
  <si>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</si>
  <si>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</si>
  <si>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</si>
  <si>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</si>
  <si>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</si>
  <si>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</si>
  <si>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</si>
  <si>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</si>
  <si>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</si>
  <si>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</si>
  <si>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</si>
  <si>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</si>
  <si>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</si>
  <si>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</si>
  <si>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</si>
  <si>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</si>
  <si>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</si>
  <si>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</si>
  <si>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</si>
  <si>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</si>
  <si>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</si>
  <si>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</si>
  <si>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</si>
  <si>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</si>
  <si>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</si>
  <si>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</si>
  <si>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</si>
  <si>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</si>
  <si>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</si>
  <si>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</si>
  <si>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</si>
  <si>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</si>
  <si>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</si>
  <si>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</si>
  <si>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</si>
  <si>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</si>
  <si>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</si>
  <si>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</si>
  <si>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</si>
  <si>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</si>
  <si>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</si>
  <si>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</si>
  <si>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</si>
  <si>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</si>
  <si>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</si>
  <si>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</si>
  <si>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</si>
  <si>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</si>
  <si>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</si>
  <si>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</si>
  <si>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</si>
  <si>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</si>
  <si>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</si>
  <si>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</si>
  <si>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</si>
  <si>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</si>
  <si>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</si>
  <si>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</si>
  <si>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</si>
  <si>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</si>
  <si>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</si>
  <si>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</si>
  <si>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</si>
  <si>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</si>
  <si>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</si>
  <si>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</si>
  <si>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</si>
  <si>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</si>
  <si>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</si>
  <si>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</si>
  <si>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</si>
  <si>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</si>
  <si>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</si>
  <si>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</si>
  <si>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</si>
  <si>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</si>
  <si>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</si>
  <si>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</si>
  <si>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</si>
  <si>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</si>
  <si>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</si>
  <si>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</si>
  <si>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</si>
  <si>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</si>
  <si>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</si>
  <si>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</si>
  <si>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</si>
  <si>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</si>
  <si>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</si>
  <si>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</si>
  <si>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</si>
  <si>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</si>
  <si>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</si>
  <si>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</si>
  <si>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</si>
  <si>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</si>
  <si>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</si>
  <si>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</si>
  <si>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</si>
  <si>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</si>
  <si>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</si>
  <si>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</si>
  <si>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</si>
  <si>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</si>
  <si>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</si>
  <si>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</si>
  <si>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</si>
  <si>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</si>
  <si>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</si>
  <si>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</si>
  <si>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</si>
  <si>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</si>
  <si>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</si>
  <si>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</si>
  <si>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</si>
  <si>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</si>
  <si>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</si>
  <si>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</si>
  <si>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</si>
  <si>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</si>
  <si>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</si>
  <si>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</si>
  <si>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</si>
  <si>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</si>
  <si>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</si>
  <si>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</si>
  <si>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</si>
  <si>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</si>
  <si>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</si>
  <si>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</si>
  <si>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</si>
  <si>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</si>
  <si>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</si>
  <si>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</si>
  <si>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</si>
  <si>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</si>
  <si>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</si>
  <si>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</si>
  <si>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</si>
  <si>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</si>
  <si>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</si>
  <si>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</si>
  <si>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</si>
  <si>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</si>
  <si>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</si>
  <si>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</si>
  <si>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</si>
  <si>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</si>
  <si>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</si>
  <si>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</si>
  <si>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</si>
  <si>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</si>
  <si>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</si>
  <si>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</si>
  <si>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</si>
  <si>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</si>
  <si>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</si>
  <si>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</si>
  <si>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</si>
  <si>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</si>
  <si>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</si>
  <si>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</si>
  <si>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</si>
  <si>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</si>
  <si>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</si>
  <si>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</si>
  <si>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</si>
  <si>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</si>
  <si>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</si>
  <si>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</si>
  <si>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</si>
  <si>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</si>
  <si>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</si>
  <si>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</si>
  <si>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</si>
  <si>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</si>
  <si>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</si>
  <si>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</si>
  <si>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</si>
  <si>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</si>
  <si>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</si>
  <si>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</si>
  <si>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</si>
  <si>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</si>
  <si>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</si>
  <si>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</si>
  <si>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</si>
  <si>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</si>
  <si>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</si>
  <si>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</si>
  <si>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</si>
  <si>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</si>
  <si>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</si>
  <si>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</si>
  <si>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</si>
  <si>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</si>
  <si>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</si>
  <si>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</si>
  <si>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</si>
  <si>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</si>
  <si>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</si>
  <si>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</si>
  <si>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</si>
  <si>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</si>
  <si>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</si>
  <si>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</si>
  <si>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</si>
  <si>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</si>
  <si>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</si>
  <si>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</si>
  <si>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</si>
  <si>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</si>
  <si>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</si>
  <si>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</si>
  <si>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</si>
  <si>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</si>
  <si>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</si>
  <si>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</si>
  <si>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</si>
  <si>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</si>
  <si>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</si>
  <si>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</si>
  <si>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</si>
  <si>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</si>
  <si>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</si>
  <si>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</si>
  <si>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</si>
  <si>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</si>
  <si>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</si>
  <si>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</si>
  <si>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</si>
  <si>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</si>
  <si>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</si>
  <si>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</si>
  <si>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</si>
  <si>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</si>
  <si>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</si>
  <si>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</si>
  <si>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</si>
  <si>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</si>
  <si>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</si>
  <si>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</si>
  <si>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</si>
  <si>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</si>
  <si>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</si>
  <si>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</si>
  <si>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</si>
  <si>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</si>
  <si>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</si>
  <si>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</si>
  <si>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</si>
  <si>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</si>
  <si>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</si>
  <si>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</si>
  <si>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</si>
  <si>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</si>
  <si>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</si>
  <si>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</si>
  <si>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</si>
  <si>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</si>
  <si>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</si>
  <si>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</si>
  <si>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</si>
  <si>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</si>
  <si>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</si>
  <si>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</si>
  <si>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</si>
  <si>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</si>
  <si>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</si>
  <si>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</si>
  <si>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</si>
  <si>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</si>
  <si>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</si>
  <si>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</si>
  <si>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</si>
  <si>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</si>
  <si>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</si>
  <si>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</si>
  <si>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</si>
  <si>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</si>
  <si>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</si>
  <si>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</si>
  <si>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</si>
  <si>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</si>
  <si>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</si>
  <si>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</si>
  <si>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</si>
  <si>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</si>
  <si>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</si>
  <si>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</si>
  <si>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</si>
  <si>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</si>
  <si>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</si>
  <si>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</si>
  <si>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</si>
  <si>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</si>
  <si>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</si>
  <si>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</si>
  <si>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</si>
  <si>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</si>
  <si>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</si>
  <si>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</si>
  <si>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</si>
  <si>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</si>
  <si>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</si>
  <si>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</si>
  <si>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</si>
  <si>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</si>
  <si>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</si>
  <si>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</si>
  <si>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</si>
  <si>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</si>
  <si>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</si>
  <si>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</si>
  <si>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</si>
  <si>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</si>
  <si>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</si>
  <si>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</si>
  <si>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</si>
  <si>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</si>
  <si>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</si>
  <si>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</si>
  <si>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</si>
  <si>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</si>
  <si>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</si>
  <si>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</si>
  <si>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</si>
  <si>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</si>
  <si>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</si>
  <si>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</si>
  <si>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</si>
  <si>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</si>
  <si>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</si>
  <si>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</si>
  <si>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</si>
  <si>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</si>
  <si>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</si>
  <si>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</si>
  <si>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</si>
  <si>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</si>
  <si>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</si>
  <si>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</si>
  <si>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</si>
  <si>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</si>
  <si>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</si>
  <si>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</si>
  <si>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</si>
  <si>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</si>
  <si>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</si>
  <si>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</si>
  <si>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</si>
  <si>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</si>
  <si>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</si>
  <si>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</si>
  <si>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</si>
  <si>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</si>
  <si>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</si>
  <si>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</si>
  <si>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</si>
  <si>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</si>
  <si>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</si>
  <si>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</si>
  <si>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</si>
  <si>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</si>
  <si>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</si>
  <si>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</si>
  <si>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</si>
  <si>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</si>
  <si>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</si>
  <si>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</si>
  <si>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</si>
  <si>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</si>
  <si>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</si>
  <si>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</si>
  <si>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</si>
  <si>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</si>
  <si>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</si>
  <si>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</si>
  <si>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</si>
  <si>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</si>
  <si>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</si>
  <si>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</si>
  <si>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</si>
  <si>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</si>
  <si>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</si>
  <si>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</si>
  <si>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</si>
  <si>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</si>
  <si>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</si>
  <si>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</si>
  <si>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</si>
  <si>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</si>
  <si>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</si>
  <si>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</si>
  <si>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</si>
  <si>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</si>
  <si>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</si>
  <si>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</si>
  <si>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</si>
  <si>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</si>
  <si>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</si>
  <si>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</si>
  <si>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</si>
  <si>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</si>
  <si>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</si>
  <si>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</si>
  <si>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</si>
  <si>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</si>
  <si>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</si>
  <si>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</si>
  <si>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</si>
  <si>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</si>
  <si>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</si>
  <si>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</si>
  <si>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</si>
  <si>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</si>
  <si>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</si>
  <si>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</si>
  <si>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</si>
  <si>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</si>
  <si>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</si>
  <si>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</si>
  <si>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</si>
  <si>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</si>
  <si>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</si>
  <si>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</si>
  <si>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</si>
  <si>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</si>
  <si>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</si>
  <si>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</si>
  <si>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</si>
  <si>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</si>
  <si>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</si>
  <si>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</si>
  <si>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</si>
  <si>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</si>
  <si>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</si>
  <si>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</si>
  <si>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</si>
  <si>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</si>
  <si>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</si>
  <si>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</si>
  <si>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</si>
  <si>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</si>
  <si>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</si>
  <si>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</si>
  <si>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</si>
  <si>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</si>
  <si>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</si>
  <si>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</si>
  <si>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</si>
  <si>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</si>
  <si>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</si>
  <si>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</si>
  <si>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</si>
  <si>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</si>
  <si>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</si>
  <si>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</si>
  <si>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</si>
  <si>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</si>
  <si>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</si>
  <si>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</si>
  <si>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</si>
  <si>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</si>
  <si>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</si>
  <si>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</si>
  <si>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</si>
  <si>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</si>
  <si>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</si>
  <si>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</si>
  <si>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</si>
  <si>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</si>
  <si>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</si>
  <si>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</si>
  <si>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</si>
  <si>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</si>
  <si>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</si>
  <si>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</si>
  <si>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</si>
  <si>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</si>
  <si>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</si>
  <si>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</si>
  <si>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</si>
  <si>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</si>
  <si>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</si>
  <si>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</si>
  <si>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</si>
  <si>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</si>
  <si>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</si>
  <si>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</si>
  <si>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</si>
  <si>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</si>
  <si>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</si>
  <si>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</si>
  <si>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</si>
  <si>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</si>
  <si>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</si>
  <si>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</si>
  <si>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</si>
  <si>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</si>
  <si>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</si>
  <si>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</si>
  <si>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</si>
  <si>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</si>
  <si>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</si>
  <si>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</si>
  <si>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</si>
  <si>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</si>
  <si>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</si>
  <si>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</si>
  <si>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</si>
  <si>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</si>
  <si>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</si>
  <si>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</si>
  <si>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</si>
  <si>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</si>
  <si>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</si>
  <si>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</si>
  <si>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</si>
  <si>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</si>
  <si>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</si>
  <si>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</si>
  <si>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</si>
  <si>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</si>
  <si>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</si>
  <si>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</si>
  <si>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</si>
  <si>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</si>
  <si>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</si>
  <si>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</si>
  <si>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</si>
  <si>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</si>
  <si>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</si>
  <si>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</si>
  <si>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</si>
  <si>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</si>
  <si>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</si>
  <si>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</si>
  <si>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</si>
  <si>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</si>
  <si>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</si>
  <si>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</si>
  <si>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</si>
  <si>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</si>
  <si>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</si>
  <si>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</si>
  <si>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</si>
  <si>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</si>
  <si>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</si>
  <si>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</si>
  <si>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</si>
  <si>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</si>
  <si>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</si>
  <si>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</si>
  <si>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</si>
  <si>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</si>
  <si>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</si>
  <si>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</si>
  <si>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</si>
  <si>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</si>
  <si>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</si>
  <si>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</si>
  <si>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</si>
  <si>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</si>
  <si>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</si>
  <si>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</si>
  <si>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</si>
  <si>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</si>
  <si>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</si>
  <si>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</si>
  <si>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</si>
  <si>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</si>
  <si>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</si>
  <si>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</si>
  <si>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</si>
  <si>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</si>
  <si>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</si>
  <si>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</si>
  <si>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</si>
  <si>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</si>
  <si>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</si>
  <si>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</si>
  <si>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</si>
  <si>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</si>
  <si>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</si>
  <si>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</si>
  <si>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</si>
  <si>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</si>
  <si>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</si>
  <si>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</si>
  <si>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</si>
  <si>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</si>
  <si>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</si>
  <si>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</si>
  <si>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</si>
  <si>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</si>
  <si>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</si>
  <si>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</si>
  <si>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</si>
  <si>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</si>
  <si>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</si>
  <si>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</si>
  <si>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</si>
  <si>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</si>
  <si>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</si>
  <si>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</si>
  <si>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</si>
  <si>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</si>
  <si>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</si>
  <si>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</si>
  <si>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</si>
  <si>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</si>
  <si>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</si>
  <si>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</si>
  <si>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</si>
  <si>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</si>
  <si>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</si>
  <si>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</si>
  <si>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</si>
  <si>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</si>
  <si>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</si>
  <si>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</si>
  <si>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</si>
  <si>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</si>
  <si>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</si>
  <si>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</si>
  <si>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</si>
  <si>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</si>
  <si>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</si>
  <si>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</si>
  <si>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</si>
  <si>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</si>
  <si>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</si>
  <si>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</si>
  <si>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</si>
  <si>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</si>
  <si>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</si>
  <si>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</si>
  <si>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</si>
  <si>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</si>
  <si>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</si>
  <si>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</si>
  <si>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</si>
  <si>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</si>
  <si>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</si>
  <si>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</si>
  <si>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</si>
  <si>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</si>
  <si>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</si>
  <si>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</si>
  <si>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</si>
  <si>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</si>
  <si>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</si>
  <si>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</si>
  <si>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</si>
  <si>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</si>
  <si>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</si>
  <si>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</si>
  <si>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</si>
  <si>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</si>
  <si>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</si>
  <si>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</si>
  <si>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</si>
  <si>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</si>
  <si>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</si>
  <si>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</si>
  <si>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</si>
  <si>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</si>
  <si>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</si>
  <si>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</si>
  <si>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</si>
  <si>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</si>
  <si>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</si>
  <si>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</si>
  <si>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</si>
  <si>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</si>
  <si>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</si>
  <si>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</si>
  <si>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</si>
  <si>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</si>
  <si>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</si>
  <si>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</si>
  <si>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</si>
  <si>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</si>
  <si>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</si>
  <si>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</si>
  <si>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</si>
  <si>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</si>
  <si>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</si>
  <si>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</si>
  <si>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</si>
  <si>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</si>
  <si>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</si>
  <si>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</si>
  <si>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</si>
  <si>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</si>
  <si>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</si>
  <si>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</si>
  <si>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</si>
  <si>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</si>
  <si>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</si>
  <si>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</si>
  <si>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</si>
  <si>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</si>
  <si>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</si>
  <si>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</si>
  <si>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</si>
  <si>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</si>
  <si>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</si>
  <si>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</si>
  <si>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</si>
  <si>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</si>
  <si>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</si>
  <si>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</si>
  <si>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</si>
  <si>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</si>
  <si>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</si>
  <si>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</si>
  <si>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</si>
  <si>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</si>
  <si>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</si>
  <si>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</si>
  <si>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</si>
  <si>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</si>
  <si>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</si>
  <si>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</si>
  <si>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</si>
  <si>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</si>
  <si>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</si>
  <si>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</si>
  <si>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</si>
  <si>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</si>
  <si>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</si>
  <si>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</si>
  <si>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</si>
  <si>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</si>
  <si>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</si>
  <si>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</si>
  <si>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</si>
  <si>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</si>
  <si>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</si>
  <si>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</si>
  <si>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</si>
  <si>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</si>
  <si>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</si>
  <si>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</si>
  <si>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</si>
  <si>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</si>
  <si>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</si>
  <si>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</si>
  <si>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</si>
  <si>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</si>
  <si>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</si>
  <si>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</si>
  <si>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</si>
  <si>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</si>
  <si>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</si>
  <si>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</si>
  <si>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</si>
  <si>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</si>
  <si>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</si>
  <si>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</si>
  <si>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</si>
  <si>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</si>
  <si>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</si>
  <si>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</si>
  <si>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</si>
  <si>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</si>
  <si>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</si>
  <si>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</si>
  <si>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</si>
  <si>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</si>
  <si>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</si>
  <si>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</si>
  <si>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</si>
  <si>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</si>
  <si>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</si>
  <si>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</si>
  <si>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</si>
  <si>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</si>
  <si>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</si>
  <si>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</si>
  <si>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</si>
  <si>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</si>
  <si>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</si>
  <si>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</si>
  <si>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</si>
  <si>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</si>
  <si>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</si>
  <si>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</si>
  <si>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</si>
  <si>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</si>
  <si>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</si>
  <si>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</si>
  <si>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</si>
  <si>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</si>
  <si>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</si>
  <si>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</si>
  <si>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</si>
  <si>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</si>
  <si>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</si>
  <si>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</si>
  <si>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</si>
  <si>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</si>
  <si>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</si>
  <si>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</si>
  <si>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</si>
  <si>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</si>
  <si>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</si>
  <si>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</si>
  <si>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</si>
  <si>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</si>
  <si>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</si>
  <si>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</si>
  <si>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</si>
  <si>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</si>
  <si>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</si>
  <si>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</si>
  <si>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</si>
  <si>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</si>
  <si>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</si>
  <si>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</si>
  <si>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</si>
  <si>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</si>
  <si>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</si>
  <si>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</si>
  <si>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</si>
  <si>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</si>
  <si>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</si>
  <si>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</si>
  <si>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</si>
  <si>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</si>
  <si>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</si>
  <si>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</si>
  <si>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</si>
  <si>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</si>
  <si>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</si>
  <si>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</si>
  <si>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</si>
  <si>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</si>
  <si>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</si>
  <si>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</si>
  <si>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</si>
  <si>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</si>
  <si>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</si>
  <si>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</si>
  <si>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</si>
  <si>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</si>
  <si>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</si>
  <si>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</si>
  <si>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</si>
  <si>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</si>
  <si>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</si>
  <si>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</si>
  <si>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</si>
  <si>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</si>
  <si>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</si>
  <si>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</si>
  <si>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</si>
  <si>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</si>
  <si>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</si>
  <si>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</si>
  <si>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</si>
  <si>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</si>
  <si>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</si>
  <si>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</si>
  <si>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</si>
  <si>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</si>
  <si>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</si>
  <si>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</si>
  <si>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</si>
  <si>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</si>
  <si>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</si>
  <si>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</si>
  <si>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</si>
  <si>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</si>
  <si>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</si>
  <si>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</si>
  <si>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</si>
  <si>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</si>
  <si>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</si>
  <si>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</si>
  <si>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</si>
  <si>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</si>
  <si>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</si>
  <si>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</si>
  <si>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</si>
  <si>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</si>
  <si>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</si>
  <si>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</si>
  <si>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</si>
  <si>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</si>
  <si>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</si>
  <si>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</si>
  <si>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</si>
  <si>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</si>
  <si>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</si>
  <si>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</si>
  <si>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</si>
  <si>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</si>
  <si>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</si>
  <si>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</si>
  <si>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</si>
  <si>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</si>
  <si>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</si>
  <si>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</si>
  <si>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</si>
  <si>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</si>
  <si>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</si>
  <si>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</si>
  <si>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</si>
  <si>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</si>
  <si>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</si>
  <si>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</si>
  <si>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</si>
  <si>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</si>
  <si>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</si>
  <si>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</si>
  <si>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</si>
  <si>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</si>
  <si>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</si>
  <si>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</si>
  <si>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</si>
  <si>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</si>
  <si>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</si>
  <si>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</si>
  <si>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</si>
  <si>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</si>
  <si>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</si>
  <si>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</si>
  <si>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</si>
  <si>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</si>
  <si>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</si>
  <si>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</si>
  <si>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</si>
  <si>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</si>
  <si>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</si>
  <si>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</si>
  <si>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</si>
  <si>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</si>
  <si>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</si>
  <si>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</si>
  <si>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</si>
  <si>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</si>
  <si>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</si>
  <si>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</si>
  <si>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</si>
  <si>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</si>
  <si>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</si>
  <si>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</si>
  <si>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</si>
  <si>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</si>
  <si>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</si>
  <si>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</si>
  <si>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</si>
  <si>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</si>
  <si>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</si>
  <si>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</si>
  <si>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</si>
  <si>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</si>
  <si>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</si>
  <si>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</si>
  <si>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</si>
  <si>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</si>
  <si>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</si>
  <si>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</si>
  <si>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</si>
  <si>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</si>
  <si>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</si>
  <si>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</si>
  <si>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</si>
  <si>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</si>
  <si>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</si>
  <si>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</si>
  <si>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</si>
  <si>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</si>
  <si>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</si>
  <si>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</si>
  <si>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</si>
  <si>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</si>
  <si>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</si>
  <si>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</si>
  <si>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</si>
  <si>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</si>
  <si>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</si>
  <si>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</si>
  <si>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</si>
  <si>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</si>
  <si>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</si>
  <si>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</si>
  <si>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</si>
  <si>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</si>
  <si>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</si>
  <si>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</si>
  <si>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</si>
  <si>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</si>
  <si>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</si>
  <si>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</si>
  <si>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</si>
  <si>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</si>
  <si>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</si>
  <si>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</si>
  <si>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</si>
  <si>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</si>
  <si>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</si>
  <si>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</si>
  <si>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</si>
  <si>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</si>
  <si>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</si>
  <si>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</si>
  <si>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</si>
  <si>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</si>
  <si>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</si>
  <si>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</si>
  <si>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</si>
  <si>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</si>
  <si>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</si>
  <si>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</si>
  <si>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</si>
  <si>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</si>
  <si>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</si>
  <si>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</si>
  <si>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</si>
  <si>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</si>
  <si>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</si>
  <si>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</si>
  <si>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</si>
  <si>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</si>
  <si>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</si>
  <si>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</si>
  <si>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</si>
  <si>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</si>
  <si>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</si>
  <si>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</si>
  <si>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</si>
  <si>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</si>
  <si>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</si>
  <si>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</si>
  <si>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</si>
  <si>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</si>
  <si>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</si>
  <si>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</si>
  <si>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</si>
  <si>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</si>
  <si>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</si>
  <si>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</si>
  <si>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</si>
  <si>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</si>
  <si>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</si>
  <si>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</si>
  <si>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</si>
  <si>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</si>
  <si>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</si>
  <si>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</si>
  <si>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</si>
  <si>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</si>
  <si>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</si>
  <si>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</si>
  <si>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</si>
  <si>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</si>
  <si>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</si>
  <si>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</si>
  <si>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</si>
  <si>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</si>
  <si>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</si>
  <si>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</si>
  <si>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</si>
  <si>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</si>
  <si>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</si>
  <si>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</si>
  <si>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</si>
  <si>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</si>
  <si>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</si>
  <si>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</si>
  <si>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</si>
  <si>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</si>
  <si>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</si>
  <si>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</si>
  <si>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</si>
  <si>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</si>
  <si>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</si>
  <si>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</si>
  <si>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</si>
  <si>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</si>
  <si>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</si>
  <si>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</si>
  <si>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</si>
  <si>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</si>
  <si>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</si>
  <si>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</si>
  <si>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</si>
  <si>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</si>
  <si>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</si>
  <si>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</si>
  <si>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</si>
  <si>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</si>
  <si>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</si>
  <si>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</si>
  <si>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</si>
  <si>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</si>
  <si>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</si>
  <si>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</si>
  <si>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</si>
  <si>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</si>
  <si>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</si>
  <si>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</si>
  <si>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</si>
  <si>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</si>
  <si>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</si>
  <si>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</si>
  <si>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</si>
  <si>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</si>
  <si>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</si>
  <si>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</si>
  <si>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</si>
  <si>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</si>
  <si>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</si>
  <si>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</si>
  <si>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</si>
  <si>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</si>
  <si>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</si>
  <si>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</si>
  <si>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</si>
  <si>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</si>
  <si>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</si>
  <si>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</si>
  <si>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</si>
  <si>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</si>
  <si>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</si>
  <si>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</si>
  <si>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</si>
  <si>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</si>
  <si>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</si>
  <si>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</si>
  <si>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</si>
  <si>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</si>
  <si>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</si>
  <si>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</si>
  <si>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</si>
  <si>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</si>
  <si>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</si>
  <si>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</si>
  <si>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</si>
  <si>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</si>
  <si>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</si>
  <si>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</si>
  <si>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</si>
  <si>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</si>
  <si>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</si>
  <si>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</si>
  <si>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</si>
  <si>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</si>
  <si>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</si>
  <si>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</si>
  <si>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</si>
  <si>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</si>
  <si>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</si>
  <si>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</si>
  <si>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</si>
  <si>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</si>
  <si>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</si>
  <si>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</si>
  <si>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</si>
  <si>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</si>
  <si>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</si>
  <si>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</si>
  <si>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</si>
  <si>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</si>
  <si>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</si>
  <si>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</si>
  <si>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</si>
  <si>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</si>
  <si>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</si>
  <si>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</si>
  <si>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</si>
  <si>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</si>
  <si>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</si>
  <si>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</si>
  <si>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</si>
  <si>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</si>
  <si>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</si>
  <si>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</si>
  <si>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</si>
  <si>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</si>
  <si>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</si>
  <si>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</si>
  <si>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</si>
  <si>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</si>
  <si>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</si>
  <si>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</si>
  <si>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</si>
  <si>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</si>
  <si>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</si>
  <si>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</si>
  <si>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</si>
  <si>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</si>
  <si>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</si>
  <si>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</si>
  <si>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</si>
  <si>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</si>
  <si>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</si>
  <si>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</si>
  <si>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</si>
  <si>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</si>
  <si>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</si>
  <si>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</si>
  <si>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</si>
  <si>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</si>
  <si>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</si>
  <si>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</si>
  <si>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</si>
  <si>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</si>
  <si>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</si>
  <si>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</si>
  <si>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</si>
  <si>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</si>
  <si>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</si>
  <si>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</si>
  <si>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</si>
  <si>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</si>
  <si>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</si>
  <si>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</si>
  <si>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</si>
  <si>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</si>
  <si>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</si>
  <si>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</si>
  <si>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</si>
  <si>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</si>
  <si>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</si>
  <si>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</si>
  <si>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</si>
  <si>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</si>
  <si>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</si>
  <si>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</si>
  <si>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</si>
  <si>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</si>
  <si>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</si>
  <si>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</si>
  <si>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</si>
  <si>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</si>
  <si>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</si>
  <si>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</si>
  <si>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</si>
  <si>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</si>
  <si>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</si>
  <si>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</si>
  <si>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</si>
  <si>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</si>
  <si>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</si>
  <si>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</si>
  <si>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</si>
  <si>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</si>
  <si>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</si>
  <si>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</si>
  <si>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</si>
  <si>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</si>
  <si>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</si>
  <si>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</si>
  <si>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</si>
  <si>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</si>
  <si>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</si>
  <si>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</si>
  <si>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</si>
  <si>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</si>
  <si>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</si>
  <si>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</si>
  <si>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</si>
  <si>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</si>
  <si>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</si>
  <si>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</si>
  <si>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</si>
  <si>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</si>
  <si>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</si>
  <si>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</si>
  <si>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</si>
  <si>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</si>
  <si>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</si>
  <si>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</si>
  <si>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</si>
  <si>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</si>
  <si>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</si>
  <si>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</si>
  <si>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</si>
  <si>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</si>
  <si>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</si>
  <si>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</si>
  <si>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</si>
  <si>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</si>
  <si>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</si>
  <si>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</si>
  <si>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</si>
  <si>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</si>
  <si>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</si>
  <si>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</si>
  <si>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</si>
  <si>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</si>
  <si>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</si>
  <si>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</si>
  <si>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</si>
  <si>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</si>
  <si>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</si>
  <si>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</si>
  <si>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</si>
  <si>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</si>
  <si>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</si>
  <si>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</si>
  <si>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</si>
  <si>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</si>
  <si>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</si>
  <si>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</si>
  <si>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</si>
  <si>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</si>
  <si>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</si>
  <si>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</si>
  <si>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</si>
  <si>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</si>
  <si>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</si>
  <si>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</si>
  <si>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</si>
  <si>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</si>
  <si>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</si>
  <si>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</si>
  <si>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</si>
  <si>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</si>
  <si>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</si>
  <si>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</si>
  <si>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</si>
  <si>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</si>
  <si>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</si>
  <si>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</si>
  <si>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</si>
  <si>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</si>
  <si>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</si>
  <si>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</si>
  <si>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</si>
  <si>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</si>
  <si>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</si>
  <si>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</si>
  <si>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</si>
  <si>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</si>
  <si>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</si>
  <si>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</si>
  <si>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</si>
  <si>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</si>
  <si>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</si>
  <si>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</si>
  <si>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</si>
  <si>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</si>
  <si>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</si>
  <si>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</si>
  <si>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</si>
  <si>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</si>
  <si>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</si>
  <si>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</si>
  <si>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</si>
  <si>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</si>
  <si>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</si>
  <si>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</si>
  <si>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</si>
  <si>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</si>
  <si>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</si>
  <si>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</si>
  <si>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</si>
  <si>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</si>
  <si>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</si>
  <si>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</si>
  <si>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</si>
  <si>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</si>
  <si>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</si>
  <si>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</si>
  <si>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</si>
  <si>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</si>
  <si>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</si>
  <si>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</si>
  <si>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</si>
  <si>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</si>
  <si>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</si>
  <si>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</si>
  <si>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</si>
  <si>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</si>
  <si>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</si>
  <si>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</si>
  <si>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</si>
  <si>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</si>
  <si>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</si>
  <si>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</si>
  <si>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</si>
  <si>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</si>
  <si>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</si>
  <si>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</si>
  <si>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</si>
  <si>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</si>
  <si>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</si>
  <si>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</si>
  <si>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</si>
  <si>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</si>
  <si>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</si>
  <si>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</si>
  <si>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</si>
  <si>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</si>
  <si>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</si>
  <si>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</si>
  <si>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</si>
  <si>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</si>
  <si>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</si>
  <si>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</si>
  <si>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</si>
  <si>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</si>
  <si>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</si>
  <si>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</si>
  <si>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</si>
  <si>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</si>
  <si>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</si>
  <si>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</si>
  <si>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</si>
  <si>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</si>
  <si>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</si>
  <si>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</si>
  <si>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</si>
  <si>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</si>
  <si>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</si>
  <si>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</si>
  <si>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</si>
  <si>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</si>
  <si>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</si>
  <si>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</si>
  <si>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</si>
  <si>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</si>
  <si>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</si>
  <si>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</si>
  <si>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</si>
  <si>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</si>
  <si>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</si>
  <si>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</si>
  <si>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</si>
  <si>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</si>
  <si>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</si>
  <si>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</si>
  <si>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</si>
  <si>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</si>
  <si>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</si>
  <si>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</si>
  <si>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</si>
  <si>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</si>
  <si>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</si>
  <si>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</si>
  <si>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</si>
  <si>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</si>
  <si>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</si>
  <si>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</si>
  <si>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</si>
  <si>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</si>
  <si>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</si>
  <si>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</si>
  <si>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</si>
  <si>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</si>
  <si>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</si>
  <si>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</si>
  <si>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</si>
  <si>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</si>
  <si>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</si>
  <si>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</si>
  <si>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</si>
  <si>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</si>
  <si>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</si>
  <si>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</si>
  <si>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</si>
  <si>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</si>
  <si>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</si>
  <si>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</si>
  <si>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</si>
  <si>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</si>
  <si>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</si>
  <si>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</si>
  <si>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</si>
  <si>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</si>
  <si>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</si>
  <si>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</si>
  <si>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</si>
  <si>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</si>
  <si>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</si>
  <si>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</si>
  <si>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</si>
  <si>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</si>
  <si>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</si>
  <si>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</si>
  <si>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</si>
  <si>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</si>
  <si>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</si>
  <si>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</si>
  <si>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</si>
  <si>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</si>
  <si>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</si>
  <si>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</si>
  <si>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</si>
  <si>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</si>
  <si>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</si>
  <si>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</si>
  <si>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</si>
  <si>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</si>
  <si>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</si>
  <si>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</si>
  <si>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</si>
  <si>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</si>
  <si>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</si>
  <si>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</si>
  <si>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</si>
  <si>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</si>
  <si>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</si>
  <si>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</si>
  <si>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</si>
  <si>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</si>
  <si>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</si>
  <si>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</si>
  <si>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</si>
  <si>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</si>
  <si>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</si>
  <si>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</si>
  <si>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</si>
  <si>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</si>
  <si>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</si>
  <si>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</si>
  <si>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</si>
  <si>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</si>
  <si>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</si>
  <si>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</si>
  <si>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</si>
  <si>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</si>
  <si>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</si>
  <si>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</si>
  <si>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</si>
  <si>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</si>
  <si>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</si>
  <si>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</si>
  <si>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</si>
  <si>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</si>
  <si>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</si>
  <si>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</si>
  <si>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</si>
  <si>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</si>
  <si>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</si>
  <si>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</si>
  <si>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</si>
  <si>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</si>
  <si>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</si>
  <si>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</si>
  <si>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</si>
  <si>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</si>
  <si>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</si>
  <si>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</si>
  <si>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</si>
  <si>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</si>
  <si>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</si>
  <si>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</si>
  <si>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</si>
  <si>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</si>
  <si>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</si>
  <si>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</si>
  <si>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</si>
  <si>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</si>
  <si>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</si>
  <si>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</si>
  <si>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</si>
  <si>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</si>
  <si>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</si>
  <si>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</si>
  <si>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</si>
  <si>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</si>
  <si>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</si>
  <si>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</si>
  <si>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</si>
  <si>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</si>
  <si>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</si>
  <si>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</si>
  <si>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</si>
  <si>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</si>
  <si>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</si>
  <si>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</si>
  <si>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</si>
  <si>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</si>
  <si>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</si>
  <si>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</si>
  <si>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</si>
  <si>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</si>
  <si>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</si>
  <si>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</si>
  <si>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</si>
  <si>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</si>
  <si>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</si>
  <si>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</si>
  <si>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</si>
  <si>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</si>
  <si>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</si>
  <si>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</si>
  <si>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</si>
  <si>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</si>
  <si>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</si>
  <si>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</si>
  <si>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</si>
  <si>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</si>
  <si>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</si>
  <si>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</si>
  <si>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</si>
  <si>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</si>
  <si>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</si>
  <si>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</si>
  <si>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</si>
  <si>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</si>
  <si>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</si>
  <si>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</si>
  <si>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</si>
  <si>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</si>
  <si>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</si>
  <si>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</si>
  <si>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</si>
  <si>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</si>
  <si>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</si>
  <si>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</si>
  <si>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</si>
  <si>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</si>
  <si>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</si>
  <si>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</si>
  <si>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</si>
  <si>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</si>
  <si>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</si>
  <si>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</si>
  <si>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</si>
  <si>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</si>
  <si>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</si>
  <si>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</si>
  <si>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</si>
  <si>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</si>
  <si>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</si>
  <si>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</si>
  <si>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</si>
  <si>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</si>
  <si>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</si>
  <si>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</si>
  <si>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</si>
  <si>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</si>
  <si>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</si>
  <si>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</si>
  <si>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</si>
  <si>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</si>
  <si>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</si>
  <si>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</si>
  <si>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</si>
  <si>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</si>
  <si>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</si>
  <si>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</si>
  <si>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</si>
  <si>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</si>
  <si>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</si>
  <si>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</si>
  <si>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</si>
  <si>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</si>
  <si>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</si>
  <si>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</si>
  <si>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</si>
  <si>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</si>
  <si>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</si>
  <si>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</si>
  <si>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</si>
  <si>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</si>
  <si>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</si>
  <si>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</si>
  <si>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</si>
  <si>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</si>
  <si>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</si>
  <si>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</si>
  <si>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</si>
  <si>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</si>
  <si>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</si>
  <si>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</si>
  <si>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</si>
  <si>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</si>
  <si>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</si>
  <si>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</si>
  <si>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</si>
  <si>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</si>
  <si>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</si>
  <si>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</si>
  <si>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</si>
  <si>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</si>
  <si>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</si>
  <si>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</si>
  <si>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</si>
  <si>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</si>
  <si>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</si>
  <si>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</si>
  <si>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</si>
  <si>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</si>
  <si>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</si>
  <si>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</si>
  <si>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</si>
  <si>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</si>
  <si>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</si>
  <si>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</si>
  <si>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</si>
  <si>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</si>
  <si>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</si>
  <si>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</si>
  <si>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</si>
  <si>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</si>
  <si>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</si>
  <si>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</si>
  <si>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</si>
  <si>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</si>
  <si>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</si>
  <si>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</si>
  <si>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</si>
  <si>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</si>
  <si>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</si>
  <si>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</si>
  <si>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</si>
  <si>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</si>
  <si>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</si>
  <si>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</si>
  <si>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</si>
  <si>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</si>
  <si>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</si>
  <si>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</si>
  <si>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</si>
  <si>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</si>
  <si>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</si>
  <si>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</si>
  <si>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</si>
  <si>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</si>
  <si>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</si>
  <si>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</si>
  <si>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</si>
  <si>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</si>
  <si>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</si>
  <si>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</si>
  <si>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</si>
  <si>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</si>
  <si>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</si>
  <si>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</si>
  <si>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</si>
  <si>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</si>
  <si>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</si>
  <si>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</si>
  <si>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</si>
  <si>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</si>
  <si>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</si>
  <si>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</si>
  <si>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</si>
  <si>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</si>
  <si>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</si>
  <si>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</si>
  <si>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</si>
  <si>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</si>
  <si>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</si>
  <si>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</si>
  <si>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</si>
  <si>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</si>
  <si>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</si>
  <si>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</si>
  <si>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</si>
  <si>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</si>
  <si>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</si>
  <si>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</si>
  <si>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</si>
  <si>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</si>
  <si>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</si>
  <si>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</si>
  <si>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</si>
  <si>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</si>
  <si>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</si>
  <si>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</si>
  <si>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</si>
  <si>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</si>
  <si>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</si>
  <si>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</si>
  <si>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</si>
  <si>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</si>
  <si>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</si>
  <si>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</si>
  <si>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</si>
  <si>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</si>
  <si>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</si>
  <si>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</si>
  <si>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</si>
  <si>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</si>
  <si>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</si>
  <si>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</si>
  <si>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</si>
  <si>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</si>
  <si>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</si>
  <si>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</si>
  <si>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</si>
  <si>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</si>
  <si>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</si>
  <si>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</si>
  <si>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</si>
  <si>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</si>
  <si>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</si>
  <si>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</si>
  <si>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</si>
  <si>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</si>
  <si>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</si>
  <si>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</si>
  <si>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</si>
  <si>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</si>
  <si>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</si>
  <si>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</si>
  <si>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</si>
  <si>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</si>
  <si>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</si>
  <si>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</si>
  <si>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</si>
  <si>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</si>
  <si>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</si>
  <si>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</si>
  <si>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</si>
  <si>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</si>
  <si>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</si>
  <si>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</si>
  <si>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</si>
  <si>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</si>
  <si>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</si>
  <si>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</si>
  <si>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</si>
  <si>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</si>
  <si>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</si>
  <si>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</si>
  <si>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</si>
  <si>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</si>
  <si>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</si>
  <si>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</si>
  <si>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</si>
  <si>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</si>
  <si>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</si>
  <si>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</si>
  <si>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</si>
  <si>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</si>
  <si>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</si>
  <si>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</si>
  <si>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</si>
  <si>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</si>
  <si>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</si>
  <si>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</si>
  <si>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</si>
  <si>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</si>
  <si>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</si>
  <si>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</si>
  <si>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</si>
  <si>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</si>
  <si>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</si>
  <si>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</si>
  <si>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</si>
  <si>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</si>
  <si>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</si>
  <si>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</si>
  <si>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</si>
  <si>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</si>
  <si>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</si>
  <si>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</si>
  <si>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</si>
  <si>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</si>
  <si>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</si>
  <si>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</si>
  <si>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</si>
  <si>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</si>
  <si>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</si>
  <si>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</si>
  <si>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</si>
  <si>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</si>
  <si>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</si>
  <si>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</si>
  <si>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</si>
  <si>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</si>
  <si>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</si>
  <si>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</si>
  <si>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</si>
  <si>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</si>
  <si>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</si>
  <si>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</si>
  <si>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</si>
  <si>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</si>
  <si>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</si>
  <si>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</si>
  <si>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</si>
  <si>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</si>
  <si>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</si>
  <si>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</si>
  <si>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</si>
  <si>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</si>
  <si>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</si>
  <si>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</si>
  <si>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</si>
  <si>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</si>
  <si>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</si>
  <si>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</si>
  <si>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</si>
  <si>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</si>
  <si>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</si>
  <si>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</si>
  <si>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</si>
  <si>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</si>
  <si>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</si>
  <si>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</si>
  <si>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</si>
  <si>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</si>
  <si>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</si>
  <si>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</si>
  <si>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</si>
  <si>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</si>
  <si>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</si>
  <si>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</si>
  <si>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</si>
  <si>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</si>
  <si>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</si>
  <si>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</si>
  <si>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</si>
  <si>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</si>
  <si>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</si>
  <si>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</si>
  <si>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</si>
  <si>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</si>
  <si>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</si>
  <si>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</si>
  <si>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</si>
  <si>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</si>
  <si>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</si>
  <si>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</si>
  <si>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</si>
  <si>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</si>
  <si>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</si>
  <si>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</si>
  <si>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</si>
  <si>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</si>
  <si>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</si>
  <si>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</si>
  <si>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</si>
  <si>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</si>
  <si>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</si>
  <si>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</si>
  <si>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</si>
  <si>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</si>
  <si>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</si>
  <si>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</si>
  <si>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</si>
  <si>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</si>
  <si>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</si>
  <si>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</si>
  <si>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</si>
  <si>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</si>
  <si>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</si>
  <si>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</si>
  <si>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</si>
  <si>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</si>
  <si>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</si>
  <si>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</si>
  <si>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</si>
  <si>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</si>
  <si>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</si>
  <si>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</si>
  <si>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</si>
  <si>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</si>
  <si>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</si>
  <si>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</si>
  <si>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</si>
  <si>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</si>
  <si>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</si>
  <si>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</si>
  <si>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</si>
  <si>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</si>
  <si>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</si>
  <si>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</si>
  <si>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</si>
  <si>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</si>
  <si>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</si>
  <si>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</si>
  <si>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</si>
  <si>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</si>
  <si>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</si>
  <si>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</si>
  <si>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</si>
  <si>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</si>
  <si>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</si>
  <si>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</si>
  <si>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</si>
  <si>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</si>
  <si>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</si>
  <si>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</si>
  <si>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</si>
  <si>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</si>
  <si>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</si>
  <si>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</si>
  <si>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</si>
  <si>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</si>
  <si>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</si>
  <si>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</si>
  <si>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</si>
  <si>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</si>
  <si>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</si>
  <si>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</si>
  <si>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</si>
  <si>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</si>
  <si>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</si>
  <si>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</si>
  <si>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</si>
  <si>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</si>
  <si>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</si>
  <si>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</si>
  <si>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</si>
  <si>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</si>
  <si>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</si>
  <si>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</si>
  <si>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</si>
  <si>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</si>
  <si>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</si>
  <si>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</si>
  <si>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</si>
  <si>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</si>
  <si>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</si>
  <si>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</si>
  <si>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</si>
  <si>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</si>
  <si>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</si>
  <si>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</si>
  <si>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</si>
  <si>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</si>
  <si>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</si>
  <si>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</si>
  <si>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</si>
  <si>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</si>
  <si>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</si>
  <si>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</si>
  <si>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</si>
  <si>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</si>
  <si>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</si>
  <si>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</si>
  <si>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</si>
  <si>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</si>
  <si>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</si>
  <si>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</si>
  <si>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</si>
  <si>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</si>
  <si>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</si>
  <si>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</si>
  <si>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</si>
  <si>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</si>
  <si>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</si>
  <si>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</si>
  <si>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</si>
  <si>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</si>
  <si>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</si>
  <si>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</si>
  <si>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</si>
  <si>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</si>
  <si>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</si>
  <si>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</si>
  <si>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</si>
  <si>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</si>
  <si>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</si>
  <si>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</si>
  <si>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</si>
  <si>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</si>
  <si>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</si>
  <si>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</si>
  <si>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</si>
  <si>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</si>
  <si>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</si>
  <si>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</si>
  <si>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</si>
  <si>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</si>
  <si>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</si>
  <si>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</si>
  <si>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</si>
  <si>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</si>
  <si>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</si>
  <si>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</si>
  <si>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</si>
  <si>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</si>
  <si>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</si>
  <si>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</si>
  <si>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</si>
  <si>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</si>
  <si>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</si>
  <si>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</si>
  <si>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</si>
  <si>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</si>
  <si>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</si>
  <si>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</si>
  <si>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</si>
  <si>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</si>
  <si>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</si>
  <si>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</si>
  <si>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</si>
  <si>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</si>
  <si>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</si>
  <si>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</si>
  <si>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</si>
  <si>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</si>
  <si>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</si>
  <si>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</si>
  <si>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</si>
  <si>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</si>
  <si>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</si>
  <si>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</si>
  <si>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</si>
  <si>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</si>
  <si>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</si>
  <si>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</si>
  <si>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</si>
  <si>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</si>
  <si>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</si>
  <si>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</si>
  <si>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</si>
  <si>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</si>
  <si>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</si>
  <si>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</si>
  <si>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</si>
  <si>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</si>
  <si>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</si>
  <si>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</si>
  <si>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</si>
  <si>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</si>
  <si>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</si>
  <si>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</si>
  <si>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</si>
  <si>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</si>
  <si>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</si>
  <si>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</si>
  <si>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</si>
  <si>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</si>
  <si>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</si>
  <si>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</si>
  <si>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</si>
  <si>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</si>
  <si>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</si>
  <si>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</si>
  <si>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</si>
  <si>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</si>
  <si>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</si>
  <si>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</si>
  <si>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</si>
  <si>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</si>
  <si>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</si>
  <si>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</si>
  <si>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</si>
  <si>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</si>
  <si>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</si>
  <si>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</si>
  <si>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</si>
  <si>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</si>
  <si>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</si>
  <si>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</si>
  <si>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</si>
  <si>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</si>
  <si>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</si>
  <si>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</si>
  <si>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</si>
  <si>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</si>
  <si>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</si>
  <si>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</si>
  <si>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</si>
  <si>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</si>
  <si>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</si>
  <si>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</si>
  <si>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</si>
  <si>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</si>
  <si>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</si>
  <si>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</si>
  <si>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</si>
  <si>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</si>
  <si>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</si>
  <si>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</si>
  <si>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</si>
  <si>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</si>
  <si>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</si>
  <si>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</si>
  <si>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</si>
  <si>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</si>
  <si>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</si>
  <si>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</si>
  <si>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</si>
  <si>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</si>
  <si>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</si>
  <si>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</si>
  <si>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</si>
  <si>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</si>
  <si>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</si>
  <si>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</si>
  <si>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</si>
  <si>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</si>
  <si>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</si>
  <si>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</si>
  <si>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</si>
  <si>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</si>
  <si>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</si>
  <si>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</si>
  <si>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</si>
  <si>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</si>
  <si>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</si>
  <si>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</si>
  <si>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</si>
  <si>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</si>
  <si>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</si>
  <si>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</si>
  <si>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</si>
  <si>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</si>
  <si>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</si>
  <si>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</si>
  <si>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</si>
  <si>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</si>
  <si>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</si>
  <si>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</si>
  <si>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</si>
  <si>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</si>
  <si>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</si>
  <si>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</si>
  <si>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</si>
  <si>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</si>
  <si>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</si>
  <si>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</si>
  <si>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</si>
  <si>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</si>
  <si>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</si>
  <si>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</si>
  <si>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</si>
  <si>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</si>
  <si>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</si>
  <si>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</si>
  <si>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</si>
  <si>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</si>
  <si>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</si>
  <si>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</si>
  <si>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</si>
  <si>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</si>
  <si>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</si>
  <si>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</si>
  <si>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</si>
  <si>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</si>
  <si>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</si>
  <si>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</si>
  <si>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</si>
  <si>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</si>
  <si>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</si>
  <si>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</si>
  <si>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</si>
  <si>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</si>
  <si>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</si>
  <si>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</si>
  <si>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</si>
  <si>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</si>
  <si>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</si>
  <si>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</si>
  <si>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</si>
  <si>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</si>
  <si>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</si>
  <si>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</si>
  <si>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</si>
  <si>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</si>
  <si>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</si>
  <si>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</si>
  <si>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</si>
  <si>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</si>
  <si>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</si>
  <si>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</si>
  <si>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</si>
  <si>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</si>
  <si>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</si>
  <si>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</si>
  <si>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</si>
  <si>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</si>
  <si>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</si>
  <si>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</si>
  <si>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</si>
  <si>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</si>
  <si>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</si>
  <si>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</si>
  <si>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</si>
  <si>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</si>
  <si>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</si>
  <si>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</si>
  <si>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</si>
  <si>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</si>
  <si>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</si>
  <si>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</si>
  <si>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</si>
  <si>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</si>
  <si>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</si>
  <si>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</si>
  <si>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</si>
  <si>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</si>
  <si>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</si>
  <si>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</si>
  <si>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</si>
  <si>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</si>
  <si>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</si>
  <si>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</si>
  <si>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</si>
  <si>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</si>
  <si>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</si>
  <si>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</si>
  <si>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</si>
  <si>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</si>
  <si>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</si>
  <si>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</si>
  <si>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</si>
  <si>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</si>
  <si>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</si>
  <si>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</si>
  <si>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</si>
  <si>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</si>
  <si>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</si>
  <si>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</si>
  <si>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</si>
  <si>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</si>
  <si>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</si>
  <si>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</si>
  <si>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</si>
  <si>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</si>
  <si>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</si>
  <si>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</si>
  <si>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</si>
  <si>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</si>
  <si>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</si>
  <si>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</si>
  <si>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</si>
  <si>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</si>
  <si>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</si>
  <si>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</si>
  <si>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</si>
  <si>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</si>
  <si>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</si>
  <si>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</si>
  <si>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</si>
  <si>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</si>
  <si>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</si>
  <si>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</si>
  <si>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</si>
  <si>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</si>
  <si>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</si>
  <si>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</si>
  <si>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</si>
  <si>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</si>
  <si>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</si>
  <si>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</si>
  <si>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</si>
  <si>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</si>
  <si>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</si>
  <si>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</si>
  <si>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</si>
  <si>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</si>
  <si>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</si>
  <si>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</si>
  <si>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</si>
  <si>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</si>
  <si>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</si>
  <si>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</si>
  <si>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</si>
  <si>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</si>
  <si>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</si>
  <si>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</si>
  <si>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</si>
  <si>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</si>
  <si>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</si>
  <si>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</si>
  <si>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</si>
  <si>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</si>
  <si>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</si>
  <si>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</si>
  <si>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</si>
  <si>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</si>
  <si>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</si>
  <si>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</si>
  <si>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</si>
  <si>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</si>
  <si>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</si>
  <si>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</si>
  <si>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</si>
  <si>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</si>
  <si>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</si>
  <si>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</si>
  <si>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</si>
  <si>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</si>
  <si>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</si>
  <si>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</si>
  <si>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</si>
  <si>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</si>
  <si>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</si>
  <si>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</si>
  <si>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</si>
  <si>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</si>
  <si>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</si>
  <si>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</si>
  <si>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</si>
  <si>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</si>
  <si>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</si>
  <si>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</si>
  <si>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</si>
  <si>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</si>
  <si>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</si>
  <si>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</si>
  <si>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</si>
  <si>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</si>
  <si>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</si>
  <si>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</si>
  <si>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</si>
  <si>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</si>
  <si>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</si>
  <si>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</si>
  <si>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</si>
  <si>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</si>
  <si>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</si>
  <si>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</si>
  <si>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</si>
  <si>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</si>
  <si>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</si>
  <si>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</si>
  <si>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</si>
  <si>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</si>
  <si>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</si>
  <si>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</si>
  <si>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</si>
  <si>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</si>
  <si>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</si>
  <si>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</si>
  <si>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</si>
  <si>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</si>
  <si>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</si>
  <si>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</si>
  <si>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</si>
  <si>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</si>
  <si>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</si>
  <si>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</si>
  <si>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</si>
  <si>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</si>
  <si>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</si>
  <si>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</si>
  <si>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</si>
  <si>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</si>
  <si>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</si>
  <si>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</si>
  <si>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</si>
  <si>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</si>
  <si>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</si>
  <si>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</si>
  <si>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</si>
  <si>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</si>
  <si>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</si>
  <si>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</si>
  <si>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</si>
  <si>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</si>
  <si>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</si>
  <si>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</si>
  <si>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</si>
  <si>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</si>
  <si>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</si>
  <si>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</si>
  <si>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</si>
  <si>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</si>
  <si>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</si>
  <si>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</si>
  <si>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</si>
  <si>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</si>
  <si>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</si>
  <si>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</si>
  <si>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</si>
  <si>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</si>
  <si>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</si>
  <si>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</si>
  <si>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</si>
  <si>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</si>
  <si>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</si>
  <si>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</si>
  <si>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</si>
  <si>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</si>
  <si>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</si>
  <si>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</si>
  <si>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</si>
  <si>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</si>
  <si>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</si>
  <si>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</si>
  <si>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</si>
  <si>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</si>
  <si>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</si>
  <si>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</si>
  <si>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</si>
  <si>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</si>
  <si>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</si>
  <si>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</si>
  <si>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</si>
  <si>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</si>
  <si>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</si>
  <si>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</si>
  <si>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</si>
  <si>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</si>
  <si>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</si>
  <si>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</si>
  <si>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</si>
  <si>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</si>
  <si>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</si>
  <si>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</si>
  <si>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</si>
  <si>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</si>
  <si>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</si>
  <si>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</si>
  <si>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</si>
  <si>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</si>
  <si>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</si>
  <si>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</si>
  <si>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</si>
  <si>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</si>
  <si>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</si>
  <si>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</si>
  <si>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</si>
  <si>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</si>
  <si>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</si>
  <si>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</si>
  <si>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</si>
  <si>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</si>
  <si>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</si>
  <si>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</si>
  <si>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</si>
  <si>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</si>
  <si>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</si>
  <si>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</si>
  <si>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</si>
  <si>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</si>
  <si>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</si>
  <si>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</si>
  <si>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</si>
  <si>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</si>
  <si>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</si>
  <si>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</si>
  <si>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</si>
  <si>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</si>
  <si>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</si>
  <si>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</si>
  <si>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</si>
  <si>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</si>
  <si>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</si>
  <si>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</si>
  <si>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</si>
  <si>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</si>
  <si>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</si>
  <si>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</si>
  <si>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</si>
  <si>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</si>
  <si>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</si>
  <si>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</si>
  <si>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</si>
  <si>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</si>
  <si>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</si>
  <si>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</si>
  <si>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</si>
  <si>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</si>
  <si>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</si>
  <si>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</si>
  <si>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</si>
  <si>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</si>
  <si>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</si>
  <si>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</si>
  <si>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</si>
  <si>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</si>
  <si>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</si>
  <si>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</si>
  <si>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</si>
  <si>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</si>
  <si>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</si>
  <si>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</si>
  <si>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</si>
  <si>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</si>
  <si>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</si>
  <si>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</si>
  <si>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</si>
  <si>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</si>
  <si>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</si>
  <si>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</si>
  <si>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</si>
  <si>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</si>
  <si>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</si>
  <si>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</si>
  <si>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</si>
  <si>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</si>
  <si>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</si>
  <si>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</si>
  <si>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</si>
  <si>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</si>
  <si>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</si>
  <si>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</si>
  <si>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</si>
  <si>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</si>
  <si>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</si>
  <si>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</si>
  <si>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</si>
  <si>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</si>
  <si>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</si>
  <si>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</si>
  <si>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</si>
  <si>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</si>
  <si>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</si>
  <si>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</si>
  <si>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</si>
  <si>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</si>
  <si>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</si>
  <si>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</si>
  <si>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</si>
  <si>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</si>
  <si>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</si>
  <si>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</si>
  <si>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</si>
  <si>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</si>
  <si>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</si>
  <si>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</si>
  <si>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</si>
  <si>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</si>
  <si>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</si>
  <si>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</si>
  <si>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</si>
  <si>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</si>
  <si>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</si>
  <si>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</si>
  <si>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</si>
  <si>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</si>
  <si>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</si>
  <si>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</si>
  <si>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</si>
  <si>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</si>
  <si>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</si>
  <si>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</si>
  <si>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</si>
  <si>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</si>
  <si>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</si>
  <si>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</si>
  <si>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</si>
  <si>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</si>
  <si>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</si>
  <si>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</si>
  <si>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</si>
  <si>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</si>
  <si>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</si>
  <si>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</si>
  <si>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</si>
  <si>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</si>
  <si>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</si>
  <si>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</si>
  <si>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</si>
  <si>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</si>
  <si>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</si>
  <si>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</si>
  <si>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</si>
  <si>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</si>
  <si>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</si>
  <si>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</si>
  <si>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</si>
  <si>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</si>
  <si>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</si>
  <si>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</si>
  <si>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</si>
  <si>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</si>
  <si>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</si>
  <si>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</si>
  <si>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</si>
  <si>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</si>
  <si>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</si>
  <si>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</si>
  <si>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</si>
  <si>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</si>
  <si>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</si>
  <si>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</si>
  <si>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</si>
  <si>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</si>
  <si>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</si>
  <si>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</si>
  <si>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</si>
  <si>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</si>
  <si>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</si>
  <si>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</si>
  <si>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</si>
  <si>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</si>
  <si>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</si>
  <si>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</si>
  <si>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</si>
  <si>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</si>
  <si>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</si>
  <si>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</si>
  <si>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</si>
  <si>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</si>
  <si>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</si>
  <si>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</si>
  <si>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</si>
  <si>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</si>
  <si>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</si>
  <si>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</si>
  <si>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</si>
  <si>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</si>
  <si>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</si>
  <si>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</si>
  <si>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</si>
  <si>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</si>
  <si>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</si>
  <si>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</si>
  <si>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</si>
  <si>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</si>
  <si>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</si>
  <si>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</si>
  <si>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</si>
  <si>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</si>
  <si>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</si>
  <si>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</si>
  <si>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</si>
  <si>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</si>
  <si>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</si>
  <si>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</si>
  <si>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</si>
  <si>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</si>
  <si>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</si>
  <si>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</si>
  <si>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</si>
  <si>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</si>
  <si>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</si>
  <si>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</si>
  <si>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</si>
  <si>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</si>
  <si>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</si>
  <si>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</si>
  <si>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</si>
  <si>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</si>
  <si>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</si>
  <si>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</si>
  <si>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</si>
  <si>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</si>
  <si>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</si>
  <si>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</si>
  <si>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</si>
  <si>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</si>
  <si>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</si>
  <si>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</si>
  <si>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</si>
  <si>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</si>
  <si>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</si>
  <si>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</si>
  <si>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</si>
  <si>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</si>
  <si>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</si>
  <si>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</si>
  <si>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</si>
  <si>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</si>
  <si>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</si>
  <si>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</si>
  <si>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</si>
  <si>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</si>
  <si>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</si>
  <si>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</si>
  <si>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</si>
  <si>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</si>
  <si>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</si>
  <si>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</si>
  <si>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</si>
  <si>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</si>
  <si>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</si>
  <si>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</si>
  <si>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</si>
  <si>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</si>
  <si>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</si>
  <si>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</si>
  <si>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</si>
  <si>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</si>
  <si>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</si>
  <si>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</si>
  <si>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</si>
  <si>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</si>
  <si>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</si>
  <si>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</si>
  <si>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</si>
  <si>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</si>
  <si>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</si>
  <si>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</si>
  <si>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</si>
  <si>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</si>
  <si>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</si>
  <si>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</si>
  <si>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</si>
  <si>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</si>
  <si>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</si>
  <si>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</si>
  <si>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</si>
  <si>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</si>
  <si>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</si>
  <si>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</si>
  <si>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</si>
  <si>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</si>
  <si>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</si>
  <si>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</si>
  <si>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</si>
  <si>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</si>
  <si>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</si>
  <si>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</si>
  <si>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</si>
  <si>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</si>
  <si>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</si>
  <si>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</si>
  <si>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</si>
  <si>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</si>
  <si>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</si>
  <si>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</si>
  <si>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</si>
  <si>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</si>
  <si>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</si>
  <si>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</si>
  <si>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</si>
  <si>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</si>
  <si>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</si>
  <si>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</si>
  <si>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</si>
  <si>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</si>
  <si>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</si>
  <si>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</si>
  <si>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</si>
  <si>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</si>
  <si>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</si>
  <si>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</si>
  <si>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</si>
  <si>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</si>
  <si>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</si>
  <si>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</si>
  <si>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</si>
  <si>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</si>
  <si>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</si>
  <si>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</si>
  <si>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</si>
  <si>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</si>
  <si>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</si>
  <si>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</si>
  <si>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</si>
  <si>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</si>
  <si>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</si>
  <si>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</si>
  <si>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</si>
  <si>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</si>
  <si>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</si>
  <si>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</si>
  <si>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</si>
  <si>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</si>
  <si>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</si>
  <si>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</si>
  <si>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</si>
  <si>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</si>
  <si>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</si>
  <si>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</si>
  <si>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</si>
  <si>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</si>
  <si>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</si>
  <si>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</si>
  <si>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</si>
  <si>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</si>
  <si>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</si>
  <si>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</si>
  <si>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</si>
  <si>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</si>
  <si>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</si>
  <si>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</si>
  <si>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</si>
  <si>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</si>
  <si>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</si>
  <si>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</si>
  <si>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</si>
  <si>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</si>
  <si>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</si>
  <si>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</si>
  <si>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</si>
  <si>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</si>
  <si>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</si>
  <si>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</si>
  <si>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</si>
  <si>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</si>
  <si>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</si>
  <si>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</si>
  <si>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</si>
  <si>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</si>
  <si>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</si>
  <si>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</si>
  <si>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</si>
  <si>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</si>
  <si>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</si>
  <si>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</si>
  <si>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</si>
  <si>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</si>
  <si>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</si>
  <si>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</si>
  <si>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</si>
  <si>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</si>
  <si>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</si>
  <si>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</si>
  <si>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</si>
  <si>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</si>
  <si>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</si>
  <si>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</si>
  <si>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</si>
  <si>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</si>
  <si>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</si>
  <si>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</si>
  <si>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</si>
  <si>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</si>
  <si>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</si>
  <si>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</si>
  <si>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</si>
  <si>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</si>
  <si>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</si>
  <si>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</si>
  <si>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</si>
  <si>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</si>
  <si>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</si>
  <si>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</si>
  <si>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</si>
  <si>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</si>
  <si>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</si>
  <si>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</si>
  <si>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</si>
  <si>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</si>
  <si>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</si>
  <si>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</si>
  <si>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</si>
  <si>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</si>
  <si>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</si>
  <si>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</si>
  <si>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</si>
  <si>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</si>
  <si>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</si>
  <si>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</si>
  <si>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</si>
  <si>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</si>
  <si>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</si>
  <si>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</si>
  <si>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</si>
  <si>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</si>
  <si>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</si>
  <si>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</si>
  <si>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</si>
  <si>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</si>
  <si>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</si>
  <si>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</si>
  <si>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</si>
  <si>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</si>
  <si>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</si>
  <si>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</si>
  <si>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</si>
  <si>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</si>
  <si>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</si>
  <si>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</si>
  <si>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</si>
  <si>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</si>
  <si>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</si>
  <si>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</si>
  <si>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</si>
  <si>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</si>
  <si>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</si>
  <si>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</si>
  <si>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</si>
  <si>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</si>
  <si>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</si>
  <si>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</si>
  <si>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</si>
  <si>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</si>
  <si>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</si>
  <si>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</si>
  <si>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</si>
  <si>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</si>
  <si>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</si>
  <si>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</si>
  <si>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</si>
  <si>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</si>
  <si>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</si>
  <si>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</si>
  <si>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</si>
  <si>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</si>
  <si>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</si>
  <si>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</si>
  <si>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</si>
  <si>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</si>
  <si>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</si>
  <si>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</si>
  <si>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</si>
  <si>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</si>
  <si>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</si>
  <si>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</si>
  <si>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</si>
  <si>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</si>
  <si>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</si>
  <si>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</si>
  <si>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</si>
  <si>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</si>
  <si>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</si>
  <si>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</si>
  <si>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</si>
  <si>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</si>
  <si>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</si>
  <si>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</si>
  <si>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</si>
  <si>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</si>
  <si>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</si>
  <si>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</si>
  <si>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</si>
  <si>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</si>
  <si>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</si>
  <si>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</si>
  <si>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</si>
  <si>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</si>
  <si>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</si>
  <si>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</si>
  <si>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</si>
  <si>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</si>
  <si>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</si>
  <si>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</si>
  <si>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</si>
  <si>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</si>
  <si>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</si>
  <si>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</si>
  <si>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</si>
  <si>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</si>
  <si>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</si>
  <si>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</si>
  <si>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</si>
  <si>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</si>
  <si>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</si>
  <si>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</si>
  <si>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</si>
  <si>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</si>
  <si>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</si>
  <si>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</si>
  <si>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</si>
  <si>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</si>
  <si>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</si>
  <si>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</si>
  <si>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</si>
  <si>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</si>
  <si>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</si>
  <si>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</si>
  <si>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</si>
  <si>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</si>
  <si>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</si>
  <si>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</si>
  <si>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</si>
  <si>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</si>
  <si>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</si>
  <si>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</si>
  <si>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</si>
  <si>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</si>
  <si>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</si>
  <si>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</si>
  <si>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</si>
  <si>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</si>
  <si>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</si>
  <si>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</si>
  <si>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</si>
  <si>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</si>
  <si>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</si>
  <si>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</si>
  <si>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</si>
  <si>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</si>
  <si>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</si>
  <si>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</si>
  <si>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</si>
  <si>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</si>
  <si>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</si>
  <si>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</si>
  <si>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</si>
  <si>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</si>
  <si>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</si>
  <si>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</si>
  <si>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</si>
  <si>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</si>
  <si>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</si>
  <si>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</si>
  <si>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</si>
  <si>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</si>
  <si>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</si>
  <si>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</si>
  <si>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</si>
  <si>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</si>
  <si>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</si>
  <si>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</si>
  <si>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</si>
  <si>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</si>
  <si>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</si>
  <si>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</si>
  <si>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</si>
  <si>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</si>
  <si>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</si>
  <si>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</si>
  <si>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</si>
  <si>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</si>
  <si>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</si>
  <si>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</si>
  <si>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</si>
  <si>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</si>
  <si>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</si>
  <si>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</si>
  <si>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</si>
  <si>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</si>
  <si>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</si>
  <si>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</si>
  <si>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</si>
  <si>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</si>
  <si>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</si>
  <si>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</si>
  <si>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</si>
  <si>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</si>
  <si>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</si>
  <si>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</si>
  <si>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</si>
  <si>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</si>
  <si>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</si>
  <si>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</si>
  <si>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</si>
  <si>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</si>
  <si>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</si>
  <si>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</si>
  <si>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</si>
  <si>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</si>
  <si>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</si>
  <si>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</si>
  <si>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</si>
  <si>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</si>
  <si>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</si>
  <si>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</si>
  <si>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</si>
  <si>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</si>
  <si>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</si>
  <si>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</si>
  <si>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</si>
  <si>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</si>
  <si>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</si>
  <si>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</si>
  <si>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</si>
  <si>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</si>
  <si>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</si>
  <si>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</si>
  <si>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</si>
  <si>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</si>
  <si>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</si>
  <si>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</si>
  <si>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</si>
  <si>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</si>
  <si>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</si>
  <si>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</si>
  <si>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</si>
  <si>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</si>
  <si>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</si>
  <si>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</si>
  <si>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</si>
  <si>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</si>
  <si>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</si>
  <si>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</si>
  <si>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</si>
  <si>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</si>
  <si>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</si>
  <si>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</si>
  <si>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</si>
  <si>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</si>
  <si>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</si>
  <si>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</si>
  <si>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</si>
  <si>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</si>
  <si>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</si>
  <si>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</si>
  <si>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</si>
  <si>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</si>
  <si>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</si>
  <si>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</si>
  <si>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</si>
  <si>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</si>
  <si>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</si>
  <si>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</si>
  <si>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</si>
  <si>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</si>
  <si>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</si>
  <si>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</si>
  <si>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</si>
  <si>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</si>
  <si>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</si>
  <si>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</si>
  <si>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</si>
  <si>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</si>
  <si>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</si>
  <si>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</si>
  <si>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</si>
  <si>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</si>
  <si>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</si>
  <si>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</si>
  <si>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</si>
  <si>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</si>
  <si>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</si>
  <si>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</si>
  <si>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</si>
  <si>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</si>
  <si>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</si>
  <si>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</si>
  <si>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</si>
  <si>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</si>
  <si>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</si>
  <si>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</si>
  <si>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</si>
  <si>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</si>
  <si>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</si>
  <si>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</si>
  <si>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</si>
  <si>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</si>
  <si>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</si>
  <si>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</si>
  <si>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</si>
  <si>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</si>
  <si>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</si>
  <si>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</si>
  <si>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</si>
  <si>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</si>
  <si>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</si>
  <si>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</si>
  <si>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</si>
  <si>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</si>
  <si>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</si>
  <si>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</si>
  <si>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</si>
  <si>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</si>
  <si>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</si>
  <si>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</si>
  <si>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</si>
  <si>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</si>
  <si>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</si>
  <si>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</si>
  <si>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</si>
  <si>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</si>
  <si>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</si>
  <si>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</si>
  <si>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</si>
  <si>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</si>
  <si>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</si>
  <si>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</si>
  <si>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</si>
  <si>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</si>
  <si>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</si>
  <si>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</si>
  <si>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</si>
  <si>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</si>
  <si>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</si>
  <si>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</si>
  <si>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</si>
  <si>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</si>
  <si>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</si>
  <si>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</si>
  <si>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</si>
  <si>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</si>
  <si>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</si>
  <si>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</si>
  <si>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</si>
  <si>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</si>
  <si>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</si>
  <si>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</si>
  <si>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</si>
  <si>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</si>
  <si>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</si>
  <si>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</si>
  <si>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</si>
  <si>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</si>
  <si>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</si>
  <si>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</si>
  <si>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</si>
  <si>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</si>
  <si>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</si>
  <si>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</si>
  <si>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</si>
  <si>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</si>
  <si>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</si>
  <si>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</si>
  <si>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</si>
  <si>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</si>
  <si>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</si>
  <si>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</si>
  <si>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</si>
  <si>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</si>
  <si>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</si>
  <si>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</si>
  <si>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</si>
  <si>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</si>
  <si>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</si>
  <si>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</si>
  <si>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</si>
  <si>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</si>
  <si>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</si>
  <si>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</si>
  <si>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</si>
  <si>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</si>
  <si>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</si>
  <si>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</si>
  <si>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</si>
  <si>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</si>
  <si>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</si>
  <si>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</si>
  <si>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</si>
  <si>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</si>
  <si>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</si>
  <si>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</si>
  <si>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</si>
  <si>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</si>
  <si>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</si>
  <si>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</si>
  <si>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</si>
  <si>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</si>
  <si>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</si>
  <si>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</si>
  <si>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</si>
  <si>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</si>
  <si>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</si>
  <si>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</si>
  <si>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</si>
  <si>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</si>
  <si>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</si>
  <si>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</si>
  <si>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</si>
  <si>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</si>
  <si>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</si>
  <si>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</si>
  <si>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</si>
  <si>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</si>
  <si>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</si>
  <si>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</si>
  <si>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</si>
  <si>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</si>
  <si>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</si>
  <si>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</si>
  <si>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</si>
  <si>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</si>
  <si>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</si>
  <si>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</si>
  <si>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</si>
  <si>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</si>
  <si>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</si>
  <si>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</si>
  <si>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</si>
  <si>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</si>
  <si>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</si>
  <si>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</si>
  <si>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</si>
  <si>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</si>
  <si>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</si>
  <si>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</si>
  <si>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</si>
  <si>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</si>
  <si>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</si>
  <si>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</si>
  <si>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</si>
  <si>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</si>
  <si>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</si>
  <si>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</si>
  <si>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</si>
  <si>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</si>
  <si>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</si>
  <si>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</si>
  <si>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</si>
  <si>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</si>
  <si>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</si>
  <si>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</si>
  <si>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</si>
  <si>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</si>
  <si>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</si>
  <si>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</si>
  <si>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</si>
  <si>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</si>
  <si>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</si>
  <si>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</si>
  <si>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</si>
  <si>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</si>
  <si>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</si>
  <si>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</si>
  <si>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</si>
  <si>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</si>
  <si>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</si>
  <si>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</si>
  <si>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</si>
  <si>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</si>
  <si>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</si>
  <si>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</si>
  <si>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</si>
  <si>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</si>
  <si>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</si>
  <si>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</si>
  <si>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</si>
  <si>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</si>
  <si>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</si>
  <si>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</si>
  <si>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</si>
  <si>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</si>
  <si>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</si>
  <si>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</si>
  <si>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</si>
  <si>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</si>
  <si>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</si>
  <si>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</si>
  <si>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</si>
  <si>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</si>
  <si>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</si>
  <si>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</si>
  <si>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</si>
  <si>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</si>
  <si>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</si>
  <si>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</si>
  <si>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</si>
  <si>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</si>
  <si>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</si>
  <si>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</si>
  <si>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</si>
  <si>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</si>
  <si>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</si>
  <si>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</si>
  <si>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</si>
  <si>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</si>
  <si>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</si>
  <si>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</si>
  <si>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</si>
  <si>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</si>
  <si>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</si>
  <si>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</si>
  <si>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</si>
  <si>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</si>
  <si>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</si>
  <si>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</si>
  <si>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</si>
  <si>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</si>
  <si>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</si>
  <si>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</si>
  <si>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</si>
  <si>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</si>
  <si>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</si>
  <si>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</si>
  <si>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</si>
  <si>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</si>
  <si>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</si>
  <si>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</si>
  <si>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</si>
  <si>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</si>
  <si>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</si>
  <si>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</si>
  <si>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</si>
  <si>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</si>
  <si>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</si>
  <si>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</si>
  <si>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</si>
  <si>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</si>
  <si>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</si>
  <si>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</si>
  <si>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</si>
  <si>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</si>
  <si>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</si>
  <si>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</si>
  <si>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</si>
  <si>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</si>
  <si>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</si>
  <si>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</si>
  <si>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</si>
  <si>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</si>
  <si>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</si>
  <si>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</si>
  <si>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</si>
  <si>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</si>
  <si>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</si>
  <si>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</si>
  <si>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</si>
  <si>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</si>
  <si>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</si>
  <si>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</si>
  <si>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</si>
  <si>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</si>
  <si>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</si>
  <si>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</si>
  <si>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</si>
  <si>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</si>
  <si>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</si>
  <si>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</si>
  <si>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</si>
  <si>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</si>
  <si>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</si>
  <si>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</si>
  <si>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</si>
  <si>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</si>
  <si>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</si>
  <si>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</si>
  <si>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</si>
  <si>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</si>
  <si>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</si>
  <si>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</si>
  <si>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</si>
  <si>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</si>
  <si>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</si>
  <si>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</si>
  <si>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</si>
  <si>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</si>
  <si>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</si>
  <si>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</si>
  <si>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</si>
  <si>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</si>
  <si>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</si>
  <si>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</si>
  <si>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</si>
  <si>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</si>
  <si>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</si>
  <si>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</si>
  <si>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</si>
  <si>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</si>
  <si>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</si>
  <si>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</si>
  <si>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</si>
  <si>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</si>
  <si>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</si>
  <si>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</si>
  <si>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</si>
  <si>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</si>
  <si>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</si>
  <si>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</si>
  <si>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</si>
  <si>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</si>
  <si>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</si>
  <si>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</si>
  <si>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</si>
  <si>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</si>
  <si>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</si>
  <si>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</si>
  <si>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</si>
  <si>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</si>
  <si>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</si>
  <si>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</si>
  <si>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</si>
  <si>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</si>
  <si>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</si>
  <si>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</si>
  <si>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</si>
  <si>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</si>
  <si>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</si>
  <si>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</si>
  <si>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</si>
  <si>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</si>
  <si>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</si>
  <si>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</si>
  <si>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</si>
  <si>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</si>
  <si>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</si>
  <si>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</si>
  <si>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</si>
  <si>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</si>
  <si>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</si>
  <si>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</si>
  <si>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</si>
  <si>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</si>
  <si>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</si>
  <si>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</si>
  <si>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</si>
  <si>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</si>
  <si>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</si>
  <si>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</si>
  <si>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</si>
  <si>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</si>
  <si>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</si>
  <si>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</si>
  <si>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</si>
  <si>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</si>
  <si>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</si>
  <si>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</si>
  <si>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</si>
  <si>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</si>
  <si>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</si>
  <si>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</si>
  <si>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</si>
  <si>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</si>
  <si>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</si>
  <si>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</si>
  <si>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</si>
  <si>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</si>
  <si>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</si>
  <si>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</si>
  <si>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</si>
  <si>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</si>
  <si>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</si>
  <si>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</si>
  <si>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</si>
  <si>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</si>
  <si>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</si>
  <si>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</si>
  <si>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</si>
  <si>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</si>
  <si>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</si>
  <si>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</si>
  <si>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</si>
  <si>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</si>
  <si>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</si>
  <si>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</si>
  <si>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</si>
  <si>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</si>
  <si>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</si>
  <si>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</si>
  <si>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</si>
  <si>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</si>
  <si>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</si>
  <si>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</si>
  <si>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</si>
  <si>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</si>
  <si>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</si>
  <si>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</si>
  <si>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</si>
  <si>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</si>
  <si>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</si>
  <si>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</si>
  <si>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</si>
  <si>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</si>
  <si>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</si>
  <si>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</si>
  <si>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</si>
  <si>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</si>
  <si>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</si>
  <si>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</si>
  <si>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</si>
  <si>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</si>
  <si>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</si>
  <si>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</si>
  <si>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</si>
  <si>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</si>
  <si>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</si>
  <si>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</si>
  <si>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</si>
  <si>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</si>
  <si>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</si>
  <si>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</si>
  <si>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</si>
  <si>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</si>
  <si>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</si>
  <si>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</si>
  <si>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</si>
  <si>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</si>
  <si>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</si>
  <si>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</si>
  <si>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</si>
  <si>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</si>
  <si>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</si>
  <si>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</si>
  <si>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</si>
  <si>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</si>
  <si>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</si>
  <si>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</si>
  <si>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</si>
  <si>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</si>
  <si>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</si>
  <si>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</si>
  <si>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</si>
  <si>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</si>
  <si>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</si>
  <si>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</si>
  <si>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</si>
  <si>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</si>
  <si>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</si>
  <si>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</si>
  <si>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</si>
  <si>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</si>
  <si>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</si>
  <si>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</si>
  <si>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</si>
  <si>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</si>
  <si>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</si>
  <si>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</si>
  <si>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</si>
  <si>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</si>
  <si>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</si>
  <si>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</si>
  <si>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</si>
  <si>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</si>
  <si>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</si>
  <si>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</si>
  <si>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</si>
  <si>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</si>
  <si>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</si>
  <si>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</si>
  <si>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</si>
  <si>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</si>
  <si>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</si>
  <si>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</si>
  <si>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</si>
  <si>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</si>
  <si>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</si>
  <si>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</si>
  <si>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</si>
  <si>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</si>
  <si>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</si>
  <si>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</si>
  <si>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</si>
  <si>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</si>
  <si>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</si>
  <si>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</si>
  <si>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</si>
  <si>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</si>
  <si>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</si>
  <si>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</si>
  <si>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</si>
  <si>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</si>
  <si>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</si>
  <si>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</si>
  <si>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</si>
  <si>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</si>
  <si>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</si>
  <si>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</si>
  <si>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</si>
  <si>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</si>
  <si>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</si>
  <si>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</si>
  <si>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</si>
  <si>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</si>
  <si>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</si>
  <si>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</si>
  <si>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</si>
  <si>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</si>
  <si>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</si>
  <si>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</si>
  <si>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</si>
  <si>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</si>
  <si>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</si>
  <si>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</si>
  <si>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</si>
  <si>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</si>
  <si>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</si>
  <si>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</si>
  <si>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</si>
  <si>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</si>
  <si>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</si>
  <si>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</si>
  <si>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</si>
  <si>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</si>
  <si>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</si>
  <si>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</si>
  <si>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</si>
  <si>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</si>
  <si>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</si>
  <si>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</si>
  <si>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</si>
  <si>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</si>
  <si>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</si>
  <si>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</si>
  <si>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</si>
  <si>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</si>
  <si>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</si>
  <si>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</si>
  <si>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</si>
  <si>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</si>
  <si>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</si>
  <si>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</si>
  <si>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</si>
  <si>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</si>
  <si>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</si>
  <si>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</si>
  <si>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</si>
  <si>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</si>
  <si>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</si>
  <si>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</si>
  <si>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</si>
  <si>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</si>
  <si>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</si>
  <si>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</si>
  <si>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</si>
  <si>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</si>
  <si>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</si>
  <si>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</si>
  <si>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</si>
  <si>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</si>
  <si>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</si>
  <si>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</si>
  <si>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</si>
  <si>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</si>
  <si>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</si>
  <si>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</si>
  <si>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</si>
  <si>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</si>
  <si>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</si>
  <si>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</si>
  <si>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</si>
  <si>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</si>
  <si>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</si>
  <si>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</si>
  <si>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</si>
  <si>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</si>
  <si>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</si>
  <si>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</si>
  <si>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</si>
  <si>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</si>
  <si>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</si>
  <si>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</si>
  <si>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</si>
  <si>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</si>
  <si>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</si>
  <si>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</si>
  <si>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</si>
  <si>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</si>
  <si>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</si>
  <si>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</si>
  <si>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</si>
  <si>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</si>
  <si>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</si>
  <si>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</si>
  <si>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</si>
  <si>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</si>
  <si>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</si>
  <si>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</si>
  <si>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</si>
  <si>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</si>
  <si>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</si>
  <si>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</si>
  <si>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</si>
  <si>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</si>
  <si>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</si>
  <si>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</si>
  <si>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</si>
  <si>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</si>
  <si>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</si>
  <si>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</si>
  <si>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</si>
  <si>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</si>
  <si>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</si>
  <si>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</si>
  <si>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</si>
  <si>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</si>
  <si>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</si>
  <si>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</si>
  <si>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</si>
  <si>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</si>
  <si>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</si>
  <si>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</si>
  <si>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</si>
  <si>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</si>
  <si>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</si>
  <si>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</si>
  <si>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</si>
  <si>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</si>
  <si>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</si>
  <si>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</si>
  <si>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</si>
  <si>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</si>
  <si>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</si>
  <si>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</si>
  <si>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</si>
  <si>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</si>
  <si>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</si>
  <si>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</si>
  <si>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</si>
  <si>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</si>
  <si>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</si>
  <si>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</si>
  <si>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</si>
  <si>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</si>
  <si>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</si>
  <si>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</si>
  <si>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</si>
  <si>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</si>
  <si>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</si>
  <si>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</si>
  <si>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</si>
  <si>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</si>
  <si>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</si>
  <si>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</si>
  <si>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</si>
  <si>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</si>
  <si>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</si>
  <si>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</si>
  <si>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</si>
  <si>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</si>
  <si>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</si>
  <si>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</si>
  <si>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</si>
  <si>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</si>
  <si>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</si>
  <si>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</si>
  <si>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</si>
  <si>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</si>
  <si>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</si>
  <si>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</si>
  <si>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</si>
  <si>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</si>
  <si>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</si>
  <si>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</si>
  <si>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</si>
  <si>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</si>
  <si>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</si>
  <si>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</si>
  <si>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</si>
  <si>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</si>
  <si>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</si>
  <si>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</si>
  <si>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</si>
  <si>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</si>
  <si>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</si>
  <si>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</si>
  <si>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</si>
  <si>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</si>
  <si>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</si>
  <si>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</si>
  <si>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</si>
  <si>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</si>
  <si>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</si>
  <si>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</si>
  <si>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</si>
  <si>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</si>
  <si>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</si>
  <si>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</si>
  <si>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</si>
  <si>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</si>
  <si>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</si>
  <si>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</si>
  <si>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</si>
  <si>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</si>
  <si>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</si>
  <si>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</si>
  <si>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</si>
  <si>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</si>
  <si>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</si>
  <si>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</si>
  <si>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</si>
  <si>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</si>
  <si>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</si>
  <si>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</si>
  <si>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</si>
  <si>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</si>
  <si>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</si>
  <si>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</si>
  <si>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</si>
  <si>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</si>
  <si>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</si>
  <si>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</si>
  <si>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</si>
  <si>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</si>
  <si>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</si>
  <si>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</si>
  <si>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</si>
  <si>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</si>
  <si>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</si>
  <si>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</si>
  <si>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</si>
  <si>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</si>
  <si>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</si>
  <si>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</si>
  <si>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</si>
  <si>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</si>
  <si>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</si>
  <si>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</si>
  <si>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</si>
  <si>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</si>
  <si>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</si>
  <si>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</si>
  <si>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</si>
  <si>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</si>
  <si>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</si>
  <si>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</si>
  <si>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</si>
  <si>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</si>
  <si>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</si>
  <si>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</si>
  <si>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</si>
  <si>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</si>
  <si>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</si>
  <si>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</si>
  <si>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</si>
  <si>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</si>
  <si>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</si>
  <si>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</si>
  <si>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</si>
  <si>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</si>
  <si>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</si>
  <si>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</si>
  <si>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</si>
  <si>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</si>
  <si>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</si>
  <si>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</si>
  <si>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</si>
  <si>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</si>
  <si>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</si>
  <si>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</si>
  <si>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</si>
  <si>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</si>
  <si>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</si>
  <si>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</si>
  <si>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</si>
  <si>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</si>
  <si>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</si>
  <si>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</si>
  <si>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</si>
  <si>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</si>
  <si>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</si>
  <si>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</si>
  <si>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</si>
  <si>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</si>
  <si>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</si>
  <si>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</si>
  <si>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</si>
  <si>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</si>
  <si>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</si>
  <si>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</si>
  <si>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</si>
  <si>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</si>
  <si>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</si>
  <si>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</si>
  <si>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</si>
  <si>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</si>
  <si>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</si>
  <si>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</si>
  <si>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</si>
  <si>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</si>
  <si>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</si>
  <si>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</si>
  <si>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</si>
  <si>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</si>
  <si>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</si>
  <si>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</si>
  <si>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</si>
  <si>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</si>
  <si>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</si>
  <si>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</si>
  <si>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</si>
  <si>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</si>
  <si>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</si>
  <si>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</si>
  <si>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</si>
  <si>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</si>
  <si>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</si>
  <si>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</si>
  <si>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</si>
  <si>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</si>
  <si>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</si>
  <si>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</si>
  <si>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</si>
  <si>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</si>
  <si>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</si>
  <si>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</si>
  <si>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</si>
  <si>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</si>
  <si>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</si>
  <si>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</si>
  <si>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</si>
  <si>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</si>
  <si>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</si>
  <si>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</si>
  <si>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</si>
  <si>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</si>
  <si>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</si>
  <si>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</si>
  <si>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</si>
  <si>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</si>
  <si>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</si>
  <si>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</si>
  <si>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</si>
  <si>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</si>
  <si>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</si>
  <si>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</si>
  <si>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</si>
  <si>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</si>
  <si>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</si>
  <si>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</si>
  <si>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</si>
  <si>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</si>
  <si>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</si>
  <si>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</si>
  <si>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</si>
  <si>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</si>
  <si>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</si>
  <si>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</si>
  <si>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</si>
  <si>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</si>
  <si>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</si>
  <si>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</si>
  <si>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</si>
  <si>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</si>
  <si>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</si>
  <si>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</si>
  <si>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</si>
  <si>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</si>
  <si>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</si>
  <si>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</si>
  <si>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</si>
  <si>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</si>
  <si>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</si>
  <si>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</si>
  <si>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</si>
  <si>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</si>
  <si>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</si>
  <si>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</si>
  <si>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</si>
  <si>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</si>
  <si>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</si>
  <si>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</si>
  <si>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</si>
  <si>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</si>
  <si>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</si>
  <si>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</si>
  <si>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</si>
  <si>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</si>
  <si>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</si>
  <si>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</si>
  <si>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</si>
  <si>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</si>
  <si>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</si>
  <si>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</si>
  <si>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</si>
  <si>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</si>
  <si>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</si>
  <si>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</si>
  <si>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</si>
  <si>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</si>
  <si>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</si>
  <si>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</si>
  <si>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</si>
  <si>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</si>
  <si>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</si>
  <si>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</si>
  <si>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</si>
  <si>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</si>
  <si>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</si>
  <si>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</si>
  <si>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</si>
  <si>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</si>
  <si>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</si>
  <si>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</si>
  <si>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</si>
  <si>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</si>
  <si>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</si>
  <si>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</si>
  <si>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</si>
  <si>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</si>
  <si>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</si>
  <si>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</si>
  <si>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</si>
  <si>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</si>
  <si>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</si>
  <si>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</si>
  <si>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</si>
  <si>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</si>
  <si>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</si>
  <si>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</si>
  <si>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</si>
  <si>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</si>
  <si>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</si>
  <si>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</si>
  <si>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</si>
  <si>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</si>
  <si>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</si>
  <si>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</si>
  <si>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</si>
  <si>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</si>
  <si>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</si>
  <si>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</si>
  <si>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</si>
  <si>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</si>
  <si>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</si>
  <si>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</si>
  <si>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</si>
  <si>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</si>
  <si>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</si>
  <si>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</si>
  <si>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</si>
  <si>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</si>
  <si>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</si>
  <si>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</si>
  <si>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</si>
  <si>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</si>
  <si>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</si>
  <si>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</si>
  <si>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</si>
  <si>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</si>
  <si>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</si>
  <si>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</si>
  <si>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</si>
  <si>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</si>
  <si>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</si>
  <si>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</si>
  <si>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</si>
  <si>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</si>
  <si>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</si>
  <si>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</si>
  <si>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</si>
  <si>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</si>
  <si>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</si>
  <si>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</si>
  <si>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</si>
  <si>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</si>
  <si>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</si>
  <si>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</si>
  <si>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</si>
  <si>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</si>
  <si>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</si>
  <si>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</si>
  <si>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</si>
  <si>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</si>
  <si>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</si>
  <si>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</si>
  <si>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</si>
  <si>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</si>
  <si>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</si>
  <si>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</si>
  <si>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</si>
  <si>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</si>
  <si>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</si>
  <si>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</si>
  <si>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</si>
  <si>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</si>
  <si>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</si>
  <si>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</si>
  <si>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</si>
  <si>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</si>
  <si>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</si>
  <si>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</si>
  <si>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</si>
  <si>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</si>
  <si>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</si>
  <si>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</si>
  <si>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</si>
  <si>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</si>
  <si>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</si>
  <si>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</si>
  <si>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</si>
  <si>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</si>
  <si>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</si>
  <si>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</si>
  <si>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</si>
  <si>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</si>
  <si>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</si>
  <si>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</si>
  <si>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</si>
  <si>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</si>
  <si>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</si>
  <si>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</si>
  <si>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</si>
  <si>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</si>
  <si>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</si>
  <si>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</si>
  <si>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</si>
  <si>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</si>
  <si>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</si>
  <si>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</si>
  <si>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</si>
  <si>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</si>
  <si>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</si>
  <si>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</si>
  <si>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</si>
  <si>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</si>
  <si>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</si>
  <si>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</si>
  <si>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</si>
  <si>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</si>
  <si>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</si>
  <si>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</si>
  <si>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</si>
  <si>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</si>
  <si>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</si>
  <si>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</si>
  <si>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</si>
  <si>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</si>
  <si>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</si>
  <si>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</si>
  <si>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</si>
  <si>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</si>
  <si>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</si>
  <si>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</si>
  <si>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</si>
  <si>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</si>
  <si>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</si>
  <si>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</si>
  <si>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</si>
  <si>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</si>
  <si>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</si>
  <si>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</si>
  <si>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</si>
  <si>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</si>
  <si>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</si>
  <si>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</si>
  <si>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</si>
  <si>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</si>
  <si>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</si>
  <si>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</si>
  <si>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</si>
  <si>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</si>
  <si>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</si>
  <si>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</si>
  <si>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</si>
  <si>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</si>
  <si>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</si>
  <si>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</si>
  <si>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</si>
  <si>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</si>
  <si>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</si>
  <si>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</si>
  <si>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</si>
  <si>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</si>
  <si>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</si>
  <si>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</si>
  <si>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</si>
  <si>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</si>
  <si>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</si>
  <si>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</si>
  <si>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</si>
  <si>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</si>
  <si>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</si>
  <si>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</si>
  <si>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</si>
  <si>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</si>
  <si>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</si>
  <si>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</si>
  <si>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</si>
  <si>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</si>
  <si>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</si>
  <si>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</si>
  <si>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</si>
  <si>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</si>
  <si>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</si>
  <si>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</si>
  <si>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</si>
  <si>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</si>
  <si>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</si>
  <si>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</si>
  <si>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</si>
  <si>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</si>
  <si>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</si>
  <si>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</si>
  <si>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</si>
  <si>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</si>
  <si>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</si>
  <si>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</si>
  <si>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</si>
  <si>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</si>
  <si>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</si>
  <si>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</si>
  <si>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</si>
  <si>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</si>
  <si>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</si>
  <si>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</si>
  <si>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</si>
  <si>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</si>
  <si>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</si>
  <si>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</si>
  <si>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</si>
  <si>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</si>
  <si>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</si>
  <si>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</si>
  <si>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</si>
  <si>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</si>
  <si>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</si>
  <si>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</si>
  <si>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</si>
  <si>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</si>
  <si>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</si>
  <si>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</si>
  <si>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</si>
  <si>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</si>
  <si>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</si>
  <si>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</si>
  <si>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</si>
  <si>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</si>
  <si>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</si>
  <si>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</si>
  <si>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</si>
  <si>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</si>
  <si>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</si>
  <si>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</si>
  <si>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</si>
  <si>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</si>
  <si>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</si>
  <si>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</si>
  <si>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</si>
  <si>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</si>
  <si>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</si>
  <si>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</si>
  <si>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</si>
  <si>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</si>
  <si>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</si>
  <si>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</si>
  <si>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</si>
  <si>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</si>
  <si>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</si>
  <si>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</si>
  <si>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</si>
  <si>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</si>
  <si>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</si>
  <si>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</si>
  <si>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</si>
  <si>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</si>
  <si>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</si>
  <si>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</si>
  <si>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</si>
  <si>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</si>
  <si>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</si>
  <si>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</si>
  <si>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</si>
  <si>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</si>
  <si>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</si>
  <si>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</si>
  <si>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</si>
  <si>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</si>
  <si>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</si>
  <si>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</si>
  <si>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</si>
  <si>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</si>
  <si>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</si>
  <si>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</si>
  <si>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</si>
  <si>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</si>
  <si>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</si>
  <si>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</si>
  <si>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</si>
  <si>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</si>
  <si>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</si>
  <si>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</si>
  <si>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</si>
  <si>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</si>
  <si>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</si>
  <si>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</si>
  <si>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</si>
  <si>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</si>
  <si>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</si>
  <si>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</si>
  <si>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</si>
  <si>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</si>
  <si>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</si>
  <si>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</si>
  <si>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</si>
  <si>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</si>
  <si>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</si>
  <si>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</si>
  <si>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</si>
  <si>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</si>
  <si>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</si>
  <si>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</si>
  <si>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</si>
  <si>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</si>
  <si>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</si>
  <si>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</si>
  <si>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</si>
  <si>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</si>
  <si>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</si>
  <si>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</si>
  <si>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</si>
  <si>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</si>
  <si>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</si>
  <si>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</si>
  <si>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</si>
  <si>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</si>
  <si>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</si>
  <si>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</si>
  <si>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</si>
  <si>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</si>
  <si>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</si>
  <si>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</si>
  <si>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</si>
  <si>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</si>
  <si>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</si>
  <si>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</si>
  <si>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</si>
  <si>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</si>
  <si>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</si>
  <si>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</si>
  <si>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</si>
  <si>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</si>
  <si>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</si>
  <si>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</si>
  <si>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</si>
  <si>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</si>
  <si>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</si>
  <si>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</si>
  <si>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</si>
  <si>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</si>
  <si>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</si>
  <si>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</si>
  <si>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</si>
  <si>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</si>
  <si>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</si>
  <si>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</si>
  <si>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</si>
  <si>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</si>
  <si>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</si>
  <si>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</si>
  <si>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</si>
  <si>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</si>
  <si>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</si>
  <si>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</si>
  <si>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</si>
  <si>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</si>
  <si>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</si>
  <si>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</si>
  <si>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</si>
  <si>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</si>
  <si>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</si>
  <si>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</si>
  <si>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</si>
  <si>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</si>
  <si>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</si>
  <si>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</si>
  <si>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</si>
  <si>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</si>
  <si>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</si>
  <si>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</si>
  <si>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</si>
  <si>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</si>
  <si>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</si>
  <si>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</si>
  <si>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</si>
  <si>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</si>
  <si>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</si>
  <si>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</si>
  <si>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</si>
  <si>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</si>
  <si>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</si>
  <si>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</si>
  <si>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</si>
  <si>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</si>
  <si>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</si>
  <si>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</si>
  <si>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</si>
  <si>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</si>
  <si>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</si>
  <si>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</si>
  <si>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</si>
  <si>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</si>
  <si>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</si>
  <si>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</si>
  <si>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</si>
  <si>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</si>
  <si>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</si>
  <si>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</si>
  <si>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</si>
  <si>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</si>
  <si>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</si>
  <si>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</si>
  <si>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</si>
  <si>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</si>
  <si>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</si>
  <si>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</si>
  <si>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</si>
  <si>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</si>
  <si>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</si>
  <si>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</si>
  <si>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</si>
  <si>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</si>
  <si>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</si>
  <si>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</si>
  <si>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</si>
  <si>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</si>
  <si>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</si>
  <si>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</si>
  <si>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</si>
  <si>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</si>
  <si>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</si>
  <si>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</si>
  <si>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</si>
  <si>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</si>
  <si>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</si>
  <si>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</si>
  <si>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</si>
  <si>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</si>
  <si>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</si>
  <si>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</si>
  <si>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</si>
  <si>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</si>
  <si>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</si>
  <si>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</si>
  <si>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</si>
  <si>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</si>
  <si>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</si>
  <si>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</si>
  <si>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</si>
  <si>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</si>
  <si>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</si>
  <si>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</si>
  <si>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</si>
  <si>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</si>
  <si>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</si>
  <si>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</si>
  <si>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</si>
  <si>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</si>
  <si>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</si>
  <si>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</si>
  <si>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</si>
  <si>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</si>
  <si>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</si>
  <si>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</si>
  <si>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</si>
  <si>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</si>
  <si>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</si>
  <si>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</si>
  <si>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</si>
  <si>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</si>
  <si>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</si>
  <si>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</si>
  <si>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</si>
  <si>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</si>
  <si>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</si>
  <si>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</si>
  <si>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</si>
  <si>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</si>
  <si>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</si>
  <si>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</si>
  <si>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</si>
  <si>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</si>
  <si>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</si>
  <si>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</si>
  <si>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</si>
  <si>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</si>
  <si>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</si>
  <si>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</si>
  <si>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</si>
  <si>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</si>
  <si>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</si>
  <si>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</si>
  <si>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</si>
  <si>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</si>
  <si>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</si>
  <si>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</si>
  <si>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</si>
  <si>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</si>
  <si>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</si>
  <si>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</si>
  <si>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</si>
  <si>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</si>
  <si>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</si>
  <si>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</si>
  <si>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</si>
  <si>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</si>
  <si>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</si>
  <si>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</si>
  <si>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</si>
  <si>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</si>
  <si>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</si>
  <si>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</si>
  <si>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</si>
  <si>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</si>
  <si>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</si>
  <si>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</si>
  <si>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</si>
  <si>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</si>
  <si>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</si>
  <si>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</si>
  <si>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</si>
  <si>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</si>
  <si>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</si>
  <si>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</si>
  <si>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</si>
  <si>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</si>
  <si>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</si>
  <si>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</si>
  <si>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</si>
  <si>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</si>
  <si>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</si>
  <si>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</si>
  <si>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</si>
  <si>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</si>
  <si>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</si>
  <si>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</si>
  <si>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</si>
  <si>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</si>
  <si>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</si>
  <si>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</si>
  <si>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</si>
  <si>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</si>
  <si>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</si>
  <si>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</si>
  <si>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</si>
  <si>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</si>
  <si>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</si>
  <si>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</si>
  <si>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</si>
  <si>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</si>
  <si>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</si>
  <si>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</si>
  <si>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</si>
  <si>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</si>
  <si>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</si>
  <si>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</si>
  <si>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</si>
  <si>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</si>
  <si>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</si>
  <si>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</si>
  <si>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</si>
  <si>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</si>
  <si>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</si>
  <si>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</si>
  <si>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</si>
  <si>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</si>
  <si>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</si>
  <si>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</si>
  <si>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</si>
  <si>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</si>
  <si>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</si>
  <si>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</si>
  <si>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</si>
  <si>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</si>
  <si>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</si>
  <si>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</si>
  <si>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</si>
  <si>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</si>
  <si>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</si>
  <si>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</si>
  <si>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</si>
  <si>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</si>
  <si>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</si>
  <si>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</si>
  <si>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</si>
  <si>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</si>
  <si>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</si>
  <si>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</si>
  <si>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</si>
  <si>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</si>
  <si>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</si>
  <si>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</si>
  <si>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</si>
  <si>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</si>
  <si>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</si>
  <si>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</si>
  <si>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</si>
  <si>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</si>
  <si>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</si>
  <si>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</si>
  <si>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</si>
  <si>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</si>
  <si>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</si>
  <si>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</si>
  <si>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</si>
  <si>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</si>
  <si>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</si>
  <si>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</si>
  <si>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</si>
  <si>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</si>
  <si>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</si>
  <si>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</si>
  <si>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</si>
  <si>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</si>
  <si>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</si>
  <si>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</si>
  <si>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</si>
  <si>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</si>
  <si>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</si>
  <si>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</si>
  <si>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</si>
  <si>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</si>
  <si>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</si>
  <si>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</si>
  <si>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</si>
  <si>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</si>
  <si>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</si>
  <si>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</si>
  <si>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</si>
  <si>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</si>
  <si>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</si>
  <si>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</si>
  <si>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</si>
  <si>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</si>
  <si>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</si>
  <si>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</si>
  <si>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</si>
  <si>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</si>
  <si>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</si>
  <si>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</si>
  <si>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</si>
  <si>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</si>
  <si>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</si>
  <si>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</si>
  <si>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</si>
  <si>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</si>
  <si>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</si>
  <si>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</si>
  <si>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</si>
  <si>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</si>
  <si>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</si>
  <si>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</si>
  <si>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</si>
  <si>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</si>
  <si>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</si>
  <si>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</si>
  <si>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</si>
  <si>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</si>
  <si>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</si>
  <si>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</si>
  <si>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</si>
  <si>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</si>
  <si>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</si>
  <si>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</si>
  <si>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</si>
  <si>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</si>
  <si>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</si>
  <si>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</si>
  <si>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</si>
  <si>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</si>
  <si>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</si>
  <si>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</si>
  <si>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</si>
  <si>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</si>
  <si>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</si>
  <si>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</si>
  <si>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</si>
  <si>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</si>
  <si>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</si>
  <si>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</si>
  <si>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</si>
  <si>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</si>
  <si>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</si>
  <si>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</si>
  <si>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</si>
  <si>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</si>
  <si>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</si>
  <si>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</si>
  <si>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</si>
  <si>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</si>
  <si>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</si>
  <si>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</si>
  <si>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</si>
  <si>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</si>
  <si>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</si>
  <si>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</si>
  <si>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</si>
  <si>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</si>
  <si>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</si>
  <si>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</si>
  <si>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</si>
  <si>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</si>
  <si>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</si>
  <si>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</si>
  <si>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</si>
  <si>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</si>
  <si>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</si>
  <si>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</si>
  <si>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</si>
  <si>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</si>
  <si>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</si>
  <si>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</si>
  <si>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</si>
  <si>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</si>
  <si>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</si>
  <si>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</si>
  <si>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</si>
  <si>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</si>
  <si>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</si>
  <si>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</si>
  <si>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</si>
  <si>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</si>
  <si>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</si>
  <si>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</si>
  <si>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</si>
  <si>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</si>
  <si>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</si>
  <si>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</si>
  <si>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</si>
  <si>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</si>
  <si>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</si>
  <si>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</si>
  <si>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</si>
  <si>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</si>
  <si>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</si>
  <si>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</si>
  <si>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</si>
  <si>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</si>
  <si>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</si>
  <si>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</si>
  <si>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</si>
  <si>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</si>
  <si>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</si>
  <si>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</si>
  <si>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</si>
  <si>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</si>
  <si>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</si>
  <si>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</si>
  <si>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</si>
  <si>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</si>
  <si>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</si>
  <si>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</si>
  <si>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</si>
  <si>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</si>
  <si>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</si>
  <si>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</si>
  <si>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</si>
  <si>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</si>
  <si>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</si>
  <si>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</si>
  <si>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</si>
  <si>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</si>
  <si>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</si>
  <si>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</si>
  <si>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</si>
  <si>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</si>
  <si>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</si>
  <si>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</si>
  <si>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</si>
  <si>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</si>
  <si>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</si>
  <si>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</si>
  <si>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</si>
  <si>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</si>
  <si>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</si>
  <si>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</si>
  <si>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</si>
  <si>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</si>
  <si>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</si>
  <si>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</si>
  <si>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</si>
  <si>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</si>
  <si>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</si>
  <si>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</si>
  <si>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</si>
  <si>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</si>
  <si>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</si>
  <si>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</si>
  <si>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</si>
  <si>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</si>
  <si>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</si>
  <si>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</si>
  <si>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</si>
  <si>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</si>
  <si>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</si>
  <si>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</si>
  <si>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</si>
  <si>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</si>
  <si>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</si>
  <si>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</si>
  <si>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</si>
  <si>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</si>
  <si>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</si>
  <si>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</si>
  <si>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</si>
  <si>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</si>
  <si>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</si>
  <si>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</si>
  <si>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</si>
  <si>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</si>
  <si>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</si>
  <si>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</si>
  <si>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</si>
  <si>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</si>
  <si>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</si>
  <si>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</si>
  <si>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</si>
  <si>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</si>
  <si>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</si>
  <si>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</si>
  <si>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</si>
  <si>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</si>
  <si>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</si>
  <si>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</si>
  <si>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</si>
  <si>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</si>
  <si>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</si>
  <si>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</si>
  <si>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</si>
  <si>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</si>
  <si>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</si>
  <si>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</si>
  <si>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</si>
  <si>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</si>
  <si>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</si>
  <si>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</si>
  <si>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</si>
  <si>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</si>
  <si>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</si>
  <si>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</si>
  <si>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</si>
  <si>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</si>
  <si>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</si>
  <si>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</si>
  <si>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</si>
  <si>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</si>
  <si>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</si>
  <si>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</si>
  <si>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</si>
  <si>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</si>
  <si>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</si>
  <si>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</si>
  <si>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</si>
  <si>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</si>
  <si>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</si>
  <si>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</si>
  <si>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</si>
  <si>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</si>
  <si>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</si>
  <si>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</si>
  <si>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</si>
  <si>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</si>
  <si>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</si>
  <si>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</si>
  <si>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</si>
  <si>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</si>
  <si>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</si>
  <si>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</si>
  <si>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</si>
  <si>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</si>
  <si>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</si>
  <si>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</si>
  <si>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</si>
  <si>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</si>
  <si>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</si>
  <si>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</si>
  <si>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</si>
  <si>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</si>
  <si>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</si>
  <si>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</si>
  <si>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</si>
  <si>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</si>
  <si>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</si>
  <si>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</si>
  <si>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</si>
  <si>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</si>
  <si>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</si>
  <si>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</si>
  <si>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</si>
  <si>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</si>
  <si>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</si>
  <si>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</si>
  <si>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</si>
  <si>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</si>
  <si>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</si>
  <si>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</si>
  <si>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</si>
  <si>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</si>
  <si>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</si>
  <si>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</si>
  <si>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</si>
  <si>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</si>
  <si>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</si>
  <si>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</si>
  <si>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</si>
  <si>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</si>
  <si>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</si>
  <si>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</si>
  <si>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</si>
  <si>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</si>
  <si>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</si>
  <si>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</si>
  <si>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</si>
  <si>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</si>
  <si>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</si>
  <si>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</si>
  <si>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</si>
  <si>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</si>
  <si>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</si>
  <si>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</si>
  <si>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</si>
  <si>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</si>
  <si>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</si>
  <si>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</si>
  <si>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</si>
  <si>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</si>
  <si>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</si>
  <si>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</si>
  <si>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</si>
  <si>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</si>
  <si>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</si>
  <si>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</si>
  <si>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</si>
  <si>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</si>
  <si>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</si>
  <si>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</si>
  <si>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</si>
  <si>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</si>
  <si>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</si>
  <si>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</si>
  <si>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</si>
  <si>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</si>
  <si>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</si>
  <si>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</si>
  <si>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</si>
  <si>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</si>
  <si>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</si>
  <si>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</si>
  <si>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</si>
  <si>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</si>
  <si>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</si>
  <si>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</si>
  <si>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</si>
  <si>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</si>
  <si>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</si>
  <si>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</si>
  <si>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</si>
  <si>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</si>
  <si>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</si>
  <si>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</si>
  <si>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</si>
  <si>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</si>
  <si>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</si>
  <si>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</si>
  <si>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</si>
  <si>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</si>
  <si>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</si>
  <si>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</si>
  <si>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</si>
  <si>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</si>
  <si>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</si>
  <si>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</si>
  <si>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</si>
  <si>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</si>
  <si>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</si>
  <si>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</si>
  <si>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</si>
  <si>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</si>
  <si>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</si>
  <si>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</si>
  <si>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</si>
  <si>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</si>
  <si>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</si>
  <si>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</si>
  <si>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</si>
  <si>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</si>
  <si>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</si>
  <si>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</si>
  <si>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</si>
  <si>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</si>
  <si>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</si>
  <si>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</si>
  <si>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</si>
  <si>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</si>
  <si>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</si>
  <si>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</si>
  <si>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</si>
  <si>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</si>
  <si>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</si>
  <si>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</si>
  <si>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</si>
  <si>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</si>
  <si>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</si>
  <si>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</si>
  <si>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</si>
  <si>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</si>
  <si>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</si>
  <si>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</si>
  <si>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</si>
  <si>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</si>
  <si>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</si>
  <si>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</si>
  <si>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</si>
  <si>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</si>
  <si>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</si>
  <si>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</si>
  <si>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</si>
  <si>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</si>
  <si>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</si>
  <si>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</si>
  <si>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</si>
  <si>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</si>
  <si>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</si>
  <si>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</si>
  <si>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</si>
  <si>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</si>
  <si>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</si>
  <si>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</si>
  <si>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</si>
  <si>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</si>
  <si>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</si>
  <si>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</si>
  <si>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</si>
  <si>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</si>
  <si>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</si>
  <si>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</si>
  <si>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</si>
  <si>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</si>
  <si>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</si>
  <si>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</si>
  <si>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</si>
  <si>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</si>
  <si>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</si>
  <si>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</si>
  <si>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</si>
  <si>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</si>
  <si>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</si>
  <si>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</si>
  <si>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</si>
  <si>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</si>
  <si>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</si>
  <si>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</si>
  <si>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</si>
  <si>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</si>
  <si>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</si>
  <si>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</si>
  <si>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</si>
  <si>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</si>
  <si>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</si>
  <si>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</si>
  <si>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</si>
  <si>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</si>
  <si>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</si>
  <si>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</si>
  <si>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</si>
  <si>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</si>
  <si>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</si>
  <si>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</si>
  <si>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</si>
  <si>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</si>
  <si>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</si>
  <si>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</si>
  <si>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</si>
  <si>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</si>
  <si>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</si>
  <si>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</si>
  <si>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</si>
  <si>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</si>
  <si>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</si>
  <si>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</si>
  <si>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</si>
  <si>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</si>
  <si>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</si>
  <si>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</si>
  <si>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</si>
  <si>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</si>
  <si>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</si>
  <si>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</si>
  <si>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</si>
  <si>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</si>
  <si>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</si>
  <si>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</si>
  <si>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</si>
  <si>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</si>
  <si>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</si>
  <si>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</si>
  <si>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</si>
  <si>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</si>
  <si>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</si>
  <si>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</si>
  <si>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</si>
  <si>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</si>
  <si>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</si>
  <si>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</si>
  <si>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</si>
  <si>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</si>
  <si>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</si>
  <si>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</si>
  <si>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</si>
  <si>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</si>
  <si>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</si>
  <si>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</si>
  <si>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</si>
  <si>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</si>
  <si>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</si>
  <si>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</si>
  <si>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</si>
  <si>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</si>
  <si>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</si>
  <si>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</si>
  <si>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</si>
  <si>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</si>
  <si>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</si>
  <si>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</si>
  <si>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</si>
  <si>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</si>
  <si>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</si>
  <si>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</si>
  <si>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</si>
  <si>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</si>
  <si>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</si>
  <si>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</si>
  <si>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</si>
  <si>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</si>
  <si>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</si>
  <si>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</si>
  <si>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</si>
  <si>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</si>
  <si>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</si>
  <si>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</si>
  <si>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</si>
  <si>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</si>
  <si>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</si>
  <si>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</si>
  <si>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</si>
  <si>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</si>
  <si>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</si>
  <si>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</si>
  <si>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</si>
  <si>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</si>
  <si>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</si>
  <si>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</si>
  <si>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</si>
  <si>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</si>
  <si>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</si>
  <si>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</si>
  <si>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</si>
  <si>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</si>
  <si>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</si>
  <si>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</si>
  <si>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</si>
  <si>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</si>
  <si>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</si>
  <si>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</si>
  <si>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</si>
  <si>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</si>
  <si>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</si>
  <si>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</si>
  <si>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</si>
  <si>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</si>
  <si>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</si>
  <si>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</si>
  <si>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</si>
  <si>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</si>
  <si>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</si>
  <si>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</si>
  <si>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</si>
  <si>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</si>
  <si>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</si>
  <si>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</si>
  <si>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</si>
  <si>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</si>
  <si>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</si>
  <si>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</si>
  <si>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</si>
  <si>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</si>
  <si>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</si>
  <si>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</si>
  <si>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</si>
  <si>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</si>
  <si>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</si>
  <si>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</si>
  <si>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</si>
  <si>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</si>
  <si>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</si>
  <si>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</si>
  <si>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</si>
  <si>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</si>
  <si>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</si>
  <si>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</si>
  <si>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</si>
  <si>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</si>
  <si>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</si>
  <si>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</si>
  <si>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</si>
  <si>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</si>
  <si>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</si>
  <si>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</si>
  <si>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</si>
  <si>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</si>
  <si>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</si>
  <si>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</si>
  <si>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</si>
  <si>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</si>
  <si>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</si>
  <si>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</si>
  <si>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</si>
  <si>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</si>
  <si>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</si>
  <si>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</si>
  <si>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</si>
  <si>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</si>
  <si>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</si>
  <si>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</si>
  <si>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</si>
  <si>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</si>
  <si>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</si>
  <si>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</si>
  <si>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</si>
  <si>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</si>
  <si>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</si>
  <si>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</si>
  <si>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</si>
  <si>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</si>
  <si>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</si>
  <si>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</si>
  <si>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</si>
  <si>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</si>
  <si>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</si>
  <si>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</si>
  <si>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</si>
  <si>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</si>
  <si>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</si>
  <si>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</si>
  <si>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</si>
  <si>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</si>
  <si>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</si>
  <si>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</si>
  <si>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</si>
  <si>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</si>
  <si>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</si>
  <si>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</si>
  <si>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</si>
  <si>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</si>
  <si>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</si>
  <si>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</si>
  <si>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</si>
  <si>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</si>
  <si>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</si>
  <si>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</si>
  <si>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</si>
  <si>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</si>
  <si>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</si>
  <si>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</si>
  <si>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</si>
  <si>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</si>
  <si>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</si>
  <si>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</si>
  <si>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</si>
  <si>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</si>
  <si>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</si>
  <si>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</si>
  <si>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</si>
  <si>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</si>
  <si>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</si>
  <si>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</si>
  <si>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</si>
  <si>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</si>
  <si>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</si>
  <si>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</si>
  <si>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</si>
  <si>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</si>
  <si>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</si>
  <si>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</si>
  <si>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</si>
  <si>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</si>
  <si>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</si>
  <si>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</si>
  <si>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</si>
  <si>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</si>
  <si>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</si>
  <si>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</si>
  <si>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</si>
  <si>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</si>
  <si>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</si>
  <si>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</si>
  <si>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</si>
  <si>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</si>
  <si>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</si>
  <si>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</si>
  <si>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</si>
  <si>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</si>
  <si>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</si>
  <si>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</si>
  <si>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</si>
  <si>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</si>
  <si>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</si>
  <si>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</si>
  <si>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</si>
  <si>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</si>
  <si>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</si>
  <si>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</si>
  <si>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</si>
  <si>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</si>
  <si>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</si>
  <si>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</si>
  <si>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</si>
  <si>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</si>
  <si>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</si>
  <si>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</si>
  <si>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</si>
  <si>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</si>
  <si>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</si>
  <si>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</si>
  <si>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</si>
  <si>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</si>
  <si>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</si>
  <si>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</si>
  <si>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</si>
  <si>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</si>
  <si>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</si>
  <si>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</si>
  <si>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</si>
  <si>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</si>
  <si>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</si>
  <si>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</si>
  <si>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</si>
  <si>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</si>
  <si>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</si>
  <si>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</si>
  <si>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</si>
  <si>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</si>
  <si>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</si>
  <si>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</si>
  <si>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</si>
  <si>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</si>
  <si>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</si>
  <si>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</si>
  <si>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</si>
  <si>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</si>
  <si>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</si>
  <si>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</si>
  <si>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</si>
  <si>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</si>
  <si>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</si>
  <si>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</si>
  <si>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</si>
  <si>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</si>
  <si>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</si>
  <si>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</si>
  <si>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</si>
  <si>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</si>
  <si>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</si>
  <si>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</si>
  <si>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</si>
  <si>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</si>
  <si>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</si>
  <si>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</si>
  <si>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</si>
  <si>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</si>
  <si>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</si>
  <si>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</si>
  <si>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</si>
  <si>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</si>
  <si>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</si>
  <si>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</si>
  <si>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</si>
  <si>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</si>
  <si>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</si>
  <si>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</si>
  <si>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</si>
  <si>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</si>
  <si>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</si>
  <si>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</si>
  <si>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</si>
  <si>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</si>
  <si>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</si>
  <si>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</si>
  <si>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</si>
  <si>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</si>
  <si>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</si>
  <si>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</si>
  <si>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</si>
  <si>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</si>
  <si>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</si>
  <si>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</si>
  <si>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</si>
  <si>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</si>
  <si>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</si>
  <si>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</si>
  <si>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</si>
  <si>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</si>
  <si>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</si>
  <si>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</si>
  <si>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</si>
  <si>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</si>
  <si>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</si>
  <si>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</si>
  <si>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</si>
  <si>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</si>
  <si>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</si>
  <si>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</si>
  <si>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</si>
  <si>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</si>
  <si>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</si>
  <si>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</si>
  <si>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</si>
  <si>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</si>
  <si>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</si>
  <si>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</si>
  <si>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</si>
  <si>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</si>
  <si>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</si>
  <si>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</si>
  <si>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</si>
  <si>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</si>
  <si>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</si>
  <si>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</si>
  <si>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</si>
  <si>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</si>
  <si>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</si>
  <si>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</si>
  <si>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</si>
  <si>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</si>
  <si>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</si>
  <si>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</si>
  <si>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</si>
  <si>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</si>
  <si>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</si>
  <si>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</si>
  <si>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</si>
  <si>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</si>
  <si>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</si>
  <si>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</si>
  <si>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</si>
  <si>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</si>
  <si>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</si>
  <si>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</si>
  <si>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</si>
  <si>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</si>
  <si>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</si>
  <si>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</si>
  <si>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</si>
  <si>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</si>
  <si>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</si>
  <si>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</si>
  <si>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</si>
  <si>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</si>
  <si>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</si>
  <si>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</si>
  <si>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</si>
  <si>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</si>
  <si>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</si>
  <si>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</si>
  <si>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</si>
  <si>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</si>
  <si>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</si>
  <si>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</si>
  <si>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</si>
  <si>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</si>
  <si>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</si>
  <si>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</si>
  <si>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</si>
  <si>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</si>
  <si>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</si>
  <si>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</si>
  <si>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</si>
  <si>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</si>
  <si>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</si>
  <si>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</si>
  <si>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</si>
  <si>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</si>
  <si>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</si>
  <si>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</si>
  <si>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</si>
  <si>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</si>
  <si>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</si>
  <si>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</si>
  <si>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</si>
  <si>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</si>
  <si>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</si>
  <si>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</si>
  <si>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</si>
  <si>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</si>
  <si>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</si>
  <si>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</si>
  <si>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</si>
  <si>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</si>
  <si>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</si>
  <si>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</si>
  <si>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</si>
  <si>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</si>
  <si>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</si>
  <si>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</si>
  <si>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</si>
  <si>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</si>
  <si>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</si>
  <si>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</si>
  <si>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</si>
  <si>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</si>
  <si>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</si>
  <si>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</si>
  <si>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</si>
  <si>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</si>
  <si>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</si>
  <si>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</si>
  <si>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</si>
  <si>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</si>
  <si>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</si>
  <si>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</si>
  <si>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</si>
  <si>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</si>
  <si>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</si>
  <si>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</si>
  <si>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</si>
  <si>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</si>
  <si>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</si>
  <si>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</si>
  <si>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</si>
  <si>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</si>
  <si>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</si>
  <si>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</si>
  <si>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</si>
  <si>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</si>
  <si>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</si>
  <si>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</si>
  <si>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</si>
  <si>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</si>
  <si>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</si>
  <si>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</si>
  <si>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</si>
  <si>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</si>
  <si>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</si>
  <si>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</si>
  <si>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</si>
  <si>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</si>
  <si>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</si>
  <si>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</si>
  <si>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</si>
  <si>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</si>
  <si>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</si>
  <si>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</si>
  <si>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</si>
  <si>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</si>
  <si>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</si>
  <si>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</si>
  <si>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</si>
  <si>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</si>
  <si>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</si>
  <si>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</si>
  <si>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</si>
  <si>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</si>
  <si>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</si>
  <si>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</si>
  <si>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</si>
  <si>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</si>
  <si>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</si>
  <si>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</si>
  <si>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</si>
  <si>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</si>
  <si>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</si>
  <si>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</si>
  <si>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</si>
  <si>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</si>
  <si>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</si>
  <si>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</si>
  <si>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</si>
  <si>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</si>
  <si>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</si>
  <si>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</si>
  <si>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</si>
  <si>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</si>
  <si>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</si>
  <si>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</si>
  <si>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</si>
  <si>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</si>
  <si>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</si>
  <si>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</si>
  <si>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</si>
  <si>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</si>
  <si>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</si>
  <si>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</si>
  <si>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</si>
  <si>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</si>
  <si>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</si>
  <si>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</si>
  <si>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</si>
  <si>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</si>
  <si>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</si>
  <si>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</si>
  <si>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</si>
  <si>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</si>
  <si>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</si>
  <si>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</si>
  <si>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</si>
  <si>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</si>
  <si>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</si>
  <si>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</si>
  <si>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</si>
  <si>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</si>
  <si>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</si>
  <si>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</si>
  <si>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</si>
  <si>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</si>
  <si>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</si>
  <si>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</si>
  <si>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</si>
  <si>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</si>
  <si>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</si>
  <si>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</si>
  <si>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</si>
  <si>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</si>
  <si>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</si>
  <si>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</si>
  <si>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</si>
  <si>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</si>
  <si>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</si>
  <si>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</si>
  <si>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</si>
  <si>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</si>
  <si>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</si>
  <si>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</si>
  <si>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</si>
  <si>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</si>
  <si>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</si>
  <si>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</si>
  <si>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</si>
  <si>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</si>
  <si>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</si>
  <si>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</si>
  <si>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</si>
  <si>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</si>
  <si>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</si>
  <si>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</si>
  <si>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</si>
  <si>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</si>
  <si>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</si>
  <si>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</si>
  <si>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</si>
  <si>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</si>
  <si>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</si>
  <si>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</si>
  <si>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</si>
  <si>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</si>
  <si>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</si>
  <si>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</si>
  <si>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</si>
  <si>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</si>
  <si>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</si>
  <si>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</si>
  <si>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</si>
  <si>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</si>
  <si>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</si>
  <si>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</si>
  <si>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</si>
  <si>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</si>
  <si>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</si>
  <si>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</si>
  <si>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</si>
  <si>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</si>
  <si>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</si>
  <si>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</si>
  <si>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</si>
  <si>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</si>
  <si>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</si>
  <si>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</si>
  <si>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</si>
  <si>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</si>
  <si>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</si>
  <si>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</si>
  <si>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</si>
  <si>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</si>
  <si>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</si>
  <si>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</si>
  <si>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</si>
  <si>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</si>
  <si>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</si>
  <si>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</si>
  <si>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</si>
  <si>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</si>
  <si>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</si>
  <si>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</si>
  <si>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</si>
  <si>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</si>
  <si>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</si>
  <si>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</si>
  <si>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</si>
  <si>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</si>
  <si>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</si>
  <si>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</si>
  <si>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</si>
  <si>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</si>
  <si>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</si>
  <si>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</si>
  <si>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</si>
  <si>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</si>
  <si>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</si>
  <si>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</si>
  <si>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</si>
  <si>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</si>
  <si>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</si>
  <si>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</si>
  <si>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</si>
  <si>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</si>
  <si>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</si>
  <si>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</si>
  <si>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</si>
  <si>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</si>
  <si>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</si>
  <si>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</si>
  <si>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</si>
  <si>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</si>
  <si>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</si>
  <si>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</si>
  <si>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</si>
  <si>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</si>
  <si>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</si>
  <si>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</si>
  <si>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</si>
  <si>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</si>
  <si>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</si>
  <si>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</si>
  <si>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</si>
  <si>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</si>
  <si>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</si>
  <si>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</si>
  <si>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</si>
  <si>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</si>
  <si>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</si>
  <si>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</si>
  <si>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</si>
  <si>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</si>
  <si>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</si>
  <si>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</si>
  <si>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</si>
  <si>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</si>
  <si>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</si>
  <si>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</si>
  <si>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</si>
  <si>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</si>
  <si>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</si>
  <si>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</si>
  <si>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</si>
  <si>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</si>
  <si>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</si>
  <si>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</si>
  <si>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</si>
  <si>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</si>
  <si>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</si>
  <si>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</si>
  <si>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</si>
  <si>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</si>
  <si>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</si>
  <si>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</si>
  <si>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</si>
  <si>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</si>
  <si>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</si>
  <si>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</si>
  <si>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</si>
  <si>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</si>
  <si>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</si>
  <si>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</si>
  <si>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</si>
  <si>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</si>
  <si>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</si>
  <si>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</si>
  <si>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</si>
  <si>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</si>
  <si>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</si>
  <si>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</si>
  <si>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</si>
  <si>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</si>
  <si>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</si>
  <si>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</si>
  <si>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</si>
  <si>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</si>
  <si>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</si>
  <si>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</si>
  <si>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</si>
  <si>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</si>
  <si>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</si>
  <si>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</si>
  <si>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</si>
  <si>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</si>
  <si>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</si>
  <si>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</si>
  <si>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</si>
  <si>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</si>
  <si>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</si>
  <si>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</si>
  <si>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</si>
  <si>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</si>
  <si>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</si>
  <si>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</si>
  <si>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</si>
  <si>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</si>
  <si>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</si>
  <si>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</si>
  <si>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</si>
  <si>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</si>
  <si>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</si>
  <si>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</si>
  <si>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</si>
  <si>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</si>
  <si>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</si>
  <si>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</si>
  <si>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</si>
  <si>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</si>
  <si>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</si>
  <si>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</si>
  <si>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</si>
  <si>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</si>
  <si>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</si>
  <si>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</si>
  <si>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</si>
  <si>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</si>
  <si>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</si>
  <si>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</si>
  <si>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</si>
  <si>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</si>
  <si>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</si>
  <si>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</si>
  <si>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</si>
  <si>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</si>
  <si>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</si>
  <si>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</si>
  <si>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</si>
  <si>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</si>
  <si>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</si>
  <si>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</si>
  <si>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</si>
  <si>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</si>
  <si>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</si>
  <si>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</si>
  <si>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</si>
  <si>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</si>
  <si>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</si>
  <si>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</si>
  <si>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</si>
  <si>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</si>
  <si>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</si>
  <si>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</si>
  <si>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</si>
  <si>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</si>
  <si>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</si>
  <si>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</si>
  <si>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</si>
  <si>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</si>
  <si>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</si>
  <si>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</si>
  <si>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</si>
  <si>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</si>
  <si>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</si>
  <si>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</si>
  <si>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</si>
  <si>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</si>
  <si>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</si>
  <si>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</si>
  <si>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</si>
  <si>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</si>
  <si>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</si>
  <si>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</si>
  <si>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</si>
  <si>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</si>
  <si>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</si>
  <si>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</si>
  <si>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</si>
  <si>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</si>
  <si>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</si>
  <si>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</si>
  <si>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</si>
  <si>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</si>
  <si>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</si>
  <si>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</si>
  <si>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</si>
  <si>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</si>
  <si>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</si>
  <si>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</si>
  <si>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</si>
  <si>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</si>
  <si>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</si>
  <si>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</si>
  <si>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</si>
  <si>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</si>
  <si>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</si>
  <si>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</si>
  <si>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</si>
  <si>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</si>
  <si>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</si>
  <si>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</si>
  <si>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</si>
  <si>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</si>
  <si>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</si>
  <si>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</si>
  <si>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</si>
  <si>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</si>
  <si>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</si>
  <si>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</si>
  <si>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</si>
  <si>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</si>
  <si>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</si>
  <si>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</si>
  <si>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</si>
  <si>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</si>
  <si>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</si>
  <si>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</si>
  <si>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</si>
  <si>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</si>
  <si>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</si>
  <si>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</si>
  <si>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</si>
  <si>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</si>
  <si>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</si>
  <si>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</si>
  <si>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</si>
  <si>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</si>
  <si>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</si>
  <si>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</si>
  <si>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</si>
  <si>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</si>
  <si>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</si>
  <si>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</si>
  <si>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</si>
  <si>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</si>
  <si>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</si>
  <si>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</si>
  <si>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</si>
  <si>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</si>
  <si>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</si>
  <si>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</si>
  <si>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</si>
  <si>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</si>
  <si>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</si>
  <si>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</si>
  <si>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</si>
  <si>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</si>
  <si>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</si>
  <si>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</si>
  <si>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</si>
  <si>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</si>
  <si>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</si>
  <si>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</si>
  <si>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</si>
  <si>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</si>
  <si>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</si>
  <si>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</si>
  <si>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</si>
  <si>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</si>
  <si>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</si>
  <si>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</si>
  <si>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</si>
  <si>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</si>
  <si>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</si>
  <si>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</si>
  <si>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</si>
  <si>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</si>
  <si>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</si>
  <si>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</si>
  <si>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</si>
  <si>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</si>
  <si>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</si>
  <si>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</si>
  <si>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</si>
  <si>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</si>
  <si>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</si>
  <si>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</si>
  <si>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</si>
  <si>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</si>
  <si>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</si>
  <si>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</si>
  <si>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</si>
  <si>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</si>
  <si>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</si>
  <si>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</si>
  <si>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</si>
  <si>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</si>
  <si>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</si>
  <si>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</si>
  <si>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</si>
  <si>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</si>
  <si>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</si>
  <si>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</si>
  <si>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</si>
  <si>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</si>
  <si>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</si>
  <si>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</si>
  <si>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</si>
  <si>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</si>
  <si>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</si>
  <si>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</si>
  <si>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</si>
  <si>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</si>
  <si>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</si>
  <si>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</si>
  <si>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</si>
  <si>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</si>
  <si>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</si>
  <si>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</si>
  <si>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</si>
  <si>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</si>
  <si>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</si>
  <si>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</si>
  <si>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</si>
  <si>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</si>
  <si>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</si>
  <si>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</si>
  <si>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</si>
  <si>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</si>
  <si>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</si>
  <si>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</si>
  <si>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</si>
  <si>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</si>
  <si>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</si>
  <si>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</si>
  <si>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</si>
  <si>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</si>
  <si>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</si>
  <si>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</si>
  <si>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</si>
  <si>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</si>
  <si>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</si>
  <si>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</si>
  <si>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</si>
  <si>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</si>
  <si>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</si>
  <si>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</si>
  <si>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</si>
  <si>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</si>
  <si>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</si>
  <si>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</si>
  <si>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</si>
  <si>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</si>
  <si>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</si>
  <si>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</si>
  <si>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</si>
  <si>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</si>
  <si>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</si>
  <si>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</si>
  <si>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</si>
  <si>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</si>
  <si>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</si>
  <si>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</si>
  <si>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</si>
  <si>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</si>
  <si>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</si>
  <si>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</si>
  <si>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</si>
  <si>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</si>
  <si>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</si>
  <si>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</si>
  <si>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</si>
  <si>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</si>
  <si>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</si>
  <si>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</si>
  <si>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</si>
  <si>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</si>
  <si>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</si>
  <si>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</si>
  <si>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</si>
  <si>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</si>
  <si>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</si>
  <si>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</si>
  <si>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</si>
  <si>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</si>
  <si>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</si>
  <si>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</si>
  <si>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</si>
  <si>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</si>
  <si>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</si>
  <si>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</si>
  <si>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</si>
  <si>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</si>
  <si>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</si>
  <si>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</si>
  <si>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</si>
  <si>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</si>
  <si>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</si>
  <si>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</si>
  <si>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</si>
  <si>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</si>
  <si>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</si>
  <si>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</si>
  <si>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</si>
  <si>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</si>
  <si>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</si>
  <si>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</si>
  <si>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</si>
  <si>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</si>
  <si>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</si>
  <si>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</si>
  <si>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</si>
  <si>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</si>
  <si>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</si>
  <si>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</si>
  <si>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</si>
  <si>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</si>
  <si>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</si>
  <si>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</si>
  <si>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</si>
  <si>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</si>
  <si>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</si>
  <si>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</si>
  <si>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</si>
  <si>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</si>
  <si>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</si>
  <si>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</si>
  <si>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</si>
  <si>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</si>
  <si>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</si>
  <si>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</si>
  <si>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</si>
  <si>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</si>
  <si>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</si>
  <si>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</si>
  <si>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</si>
  <si>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</si>
  <si>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</si>
  <si>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</si>
  <si>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</si>
  <si>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</si>
  <si>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</si>
  <si>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</si>
  <si>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</si>
  <si>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</si>
  <si>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</si>
  <si>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</si>
  <si>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</si>
  <si>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</si>
  <si>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</si>
  <si>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</si>
  <si>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</si>
  <si>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</si>
  <si>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</si>
  <si>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</si>
  <si>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</si>
  <si>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</si>
  <si>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</si>
  <si>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</si>
  <si>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</si>
  <si>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</si>
  <si>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</si>
  <si>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</si>
  <si>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</si>
  <si>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</si>
  <si>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</si>
  <si>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</si>
  <si>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</si>
  <si>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</si>
  <si>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</si>
  <si>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</si>
  <si>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</si>
  <si>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</si>
  <si>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</si>
  <si>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</si>
  <si>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</si>
  <si>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</si>
  <si>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</si>
  <si>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</si>
  <si>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</si>
  <si>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</si>
  <si>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</si>
  <si>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</si>
  <si>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</si>
  <si>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</si>
  <si>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</si>
  <si>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</si>
  <si>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</si>
  <si>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</si>
  <si>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</si>
  <si>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</si>
  <si>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</si>
  <si>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</si>
  <si>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</si>
  <si>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</si>
  <si>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</si>
  <si>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</si>
  <si>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</si>
  <si>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</si>
  <si>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</si>
  <si>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</si>
  <si>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</si>
  <si>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</si>
  <si>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</si>
  <si>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</si>
  <si>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</si>
  <si>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</si>
  <si>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</si>
  <si>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</si>
  <si>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</si>
  <si>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</si>
  <si>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</si>
  <si>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</si>
  <si>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</si>
  <si>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</si>
  <si>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</si>
  <si>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</si>
  <si>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</si>
  <si>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</si>
  <si>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</si>
  <si>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</si>
  <si>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</si>
  <si>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</si>
  <si>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</si>
  <si>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</si>
  <si>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</si>
  <si>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</si>
  <si>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</si>
  <si>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</si>
  <si>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</si>
  <si>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</si>
  <si>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</si>
  <si>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</si>
  <si>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</si>
  <si>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</si>
  <si>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</si>
  <si>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</si>
  <si>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</si>
  <si>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</si>
  <si>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</si>
  <si>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</si>
  <si>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</si>
  <si>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</si>
  <si>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</si>
  <si>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</si>
  <si>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</si>
  <si>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</si>
  <si>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</si>
  <si>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</si>
  <si>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</si>
  <si>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</si>
  <si>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</si>
  <si>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</si>
  <si>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</si>
  <si>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</si>
  <si>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</si>
  <si>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</si>
  <si>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</si>
  <si>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</si>
  <si>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</si>
  <si>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</si>
  <si>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</si>
  <si>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</si>
  <si>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</si>
  <si>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</si>
  <si>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</si>
  <si>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</si>
  <si>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</si>
  <si>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</si>
  <si>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</si>
  <si>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</si>
  <si>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</si>
  <si>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</si>
  <si>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</si>
  <si>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</si>
  <si>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</si>
  <si>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</si>
  <si>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</si>
  <si>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</si>
  <si>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</si>
  <si>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</si>
  <si>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</si>
  <si>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</si>
  <si>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</si>
  <si>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</si>
  <si>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</si>
  <si>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</si>
  <si>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</si>
  <si>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</si>
  <si>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</si>
  <si>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</si>
  <si>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</si>
  <si>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</si>
  <si>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</si>
  <si>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</si>
  <si>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</si>
  <si>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</si>
  <si>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</si>
  <si>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</si>
  <si>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</si>
  <si>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</si>
  <si>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</si>
  <si>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</si>
  <si>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</si>
  <si>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</si>
  <si>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</si>
  <si>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</si>
  <si>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</si>
  <si>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</si>
  <si>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</si>
  <si>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</si>
  <si>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</si>
  <si>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</si>
  <si>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</si>
  <si>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</si>
  <si>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</si>
  <si>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</si>
  <si>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</si>
  <si>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</si>
  <si>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</si>
  <si>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</si>
  <si>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</si>
  <si>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</si>
  <si>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</si>
  <si>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</si>
  <si>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</si>
  <si>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</si>
  <si>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</si>
  <si>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</si>
  <si>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</si>
  <si>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</si>
  <si>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</si>
  <si>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</si>
  <si>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</si>
  <si>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</si>
  <si>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</si>
  <si>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</si>
  <si>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</si>
  <si>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</si>
  <si>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</si>
  <si>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</si>
  <si>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</si>
  <si>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</si>
  <si>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</si>
  <si>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</si>
  <si>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</si>
  <si>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</si>
  <si>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</si>
  <si>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</si>
  <si>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</si>
  <si>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</si>
  <si>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</si>
  <si>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</si>
  <si>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</si>
  <si>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</si>
  <si>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</si>
  <si>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</si>
  <si>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</si>
  <si>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</si>
  <si>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</si>
  <si>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</si>
  <si>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</si>
  <si>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</si>
  <si>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</si>
  <si>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</si>
  <si>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</si>
  <si>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</si>
  <si>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</si>
  <si>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</si>
  <si>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</si>
  <si>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</si>
  <si>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</si>
  <si>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</si>
  <si>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</si>
  <si>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</si>
  <si>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</si>
  <si>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</si>
  <si>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</si>
  <si>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</si>
  <si>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</si>
  <si>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</si>
  <si>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</si>
  <si>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</si>
  <si>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</si>
  <si>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</si>
  <si>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</si>
  <si>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</si>
  <si>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</si>
  <si>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</si>
  <si>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</si>
  <si>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</si>
  <si>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</si>
  <si>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</si>
  <si>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</si>
  <si>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</si>
  <si>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</si>
  <si>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</si>
  <si>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</si>
  <si>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</si>
  <si>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</si>
  <si>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</si>
  <si>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</si>
  <si>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</si>
  <si>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</si>
  <si>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</si>
  <si>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</si>
  <si>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</si>
  <si>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</si>
  <si>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</si>
  <si>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</si>
  <si>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</si>
  <si>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</si>
  <si>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</si>
  <si>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</si>
  <si>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</si>
  <si>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</si>
  <si>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</si>
  <si>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</si>
  <si>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</si>
  <si>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</si>
  <si>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</si>
  <si>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</si>
  <si>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</si>
  <si>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</si>
  <si>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</si>
  <si>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</si>
  <si>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</si>
  <si>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</si>
  <si>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</si>
  <si>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</si>
  <si>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</si>
  <si>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</si>
  <si>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</si>
  <si>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</si>
  <si>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</si>
  <si>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</si>
  <si>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</si>
  <si>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</si>
  <si>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</si>
  <si>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</si>
  <si>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</si>
  <si>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</si>
  <si>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</si>
  <si>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</si>
  <si>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</si>
  <si>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</si>
  <si>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</si>
  <si>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</si>
  <si>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</si>
  <si>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</si>
  <si>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</si>
  <si>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</si>
  <si>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</si>
  <si>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</si>
  <si>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</si>
  <si>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</si>
  <si>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</si>
  <si>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</si>
  <si>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</si>
  <si>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</si>
  <si>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</si>
  <si>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</si>
  <si>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</si>
  <si>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</si>
  <si>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</si>
  <si>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</si>
  <si>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</si>
  <si>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</si>
  <si>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</si>
  <si>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</si>
  <si>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</si>
  <si>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</si>
  <si>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</si>
  <si>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</si>
  <si>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</si>
  <si>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</si>
  <si>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</si>
  <si>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</si>
  <si>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</si>
  <si>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</si>
  <si>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</si>
  <si>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</si>
  <si>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</si>
  <si>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</si>
  <si>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</si>
  <si>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</si>
  <si>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</si>
  <si>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</si>
  <si>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</si>
  <si>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</si>
  <si>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</si>
  <si>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</si>
  <si>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</si>
  <si>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</si>
  <si>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</si>
  <si>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</si>
  <si>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</si>
  <si>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</si>
  <si>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</si>
  <si>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</si>
  <si>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</si>
  <si>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</si>
  <si>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</si>
  <si>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</si>
  <si>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</si>
  <si>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</si>
  <si>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</si>
  <si>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</si>
  <si>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</si>
  <si>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</si>
  <si>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</si>
  <si>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</si>
  <si>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</si>
  <si>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</si>
  <si>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</si>
  <si>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</si>
  <si>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</si>
  <si>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</si>
  <si>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</si>
  <si>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</si>
  <si>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</si>
  <si>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</si>
  <si>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</si>
  <si>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</si>
  <si>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</si>
  <si>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</si>
  <si>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</si>
  <si>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</si>
  <si>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</si>
  <si>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</si>
  <si>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</si>
  <si>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</si>
  <si>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</si>
  <si>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</si>
  <si>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</si>
  <si>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</si>
  <si>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</si>
  <si>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</si>
  <si>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</si>
  <si>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</si>
  <si>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</si>
  <si>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</si>
  <si>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</si>
  <si>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</si>
  <si>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</si>
  <si>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</si>
  <si>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</si>
  <si>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</si>
  <si>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</si>
  <si>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</si>
  <si>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</si>
  <si>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</si>
  <si>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</si>
  <si>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</si>
  <si>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</si>
  <si>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</si>
  <si>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</si>
  <si>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</si>
  <si>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</si>
  <si>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</si>
  <si>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</si>
  <si>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</si>
  <si>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</si>
  <si>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</si>
  <si>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</si>
  <si>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</si>
  <si>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</si>
  <si>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</si>
  <si>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</si>
  <si>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</si>
  <si>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</si>
  <si>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</si>
  <si>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</si>
  <si>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</si>
  <si>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</si>
  <si>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</si>
  <si>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</si>
  <si>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</si>
  <si>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</si>
  <si>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</si>
  <si>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</si>
  <si>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</si>
  <si>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</si>
  <si>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</si>
  <si>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</si>
  <si>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</si>
  <si>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</si>
  <si>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</si>
  <si>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</si>
  <si>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</si>
  <si>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</si>
  <si>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</si>
  <si>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</si>
  <si>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</si>
  <si>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</si>
  <si>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</si>
  <si>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</si>
  <si>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</si>
  <si>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</si>
  <si>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</si>
  <si>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</si>
  <si>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</si>
  <si>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</si>
  <si>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</si>
  <si>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</si>
  <si>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</si>
  <si>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</si>
  <si>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</si>
  <si>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</si>
  <si>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</si>
  <si>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</si>
  <si>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</si>
  <si>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</si>
  <si>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</si>
  <si>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</si>
  <si>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</si>
  <si>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</si>
  <si>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</si>
  <si>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</si>
  <si>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</si>
  <si>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</si>
  <si>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</si>
  <si>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</si>
  <si>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</si>
  <si>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</si>
  <si>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</si>
  <si>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</si>
  <si>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</si>
  <si>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</si>
  <si>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</si>
  <si>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</si>
  <si>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</si>
  <si>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</si>
  <si>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</si>
  <si>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</si>
  <si>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</si>
  <si>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</si>
  <si>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</si>
  <si>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</si>
  <si>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</si>
  <si>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</si>
  <si>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</si>
  <si>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</si>
  <si>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</si>
  <si>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</si>
  <si>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</si>
  <si>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</si>
  <si>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</si>
  <si>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</si>
  <si>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</si>
  <si>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</si>
  <si>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</si>
  <si>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</si>
  <si>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</si>
  <si>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</si>
  <si>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</si>
  <si>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</si>
  <si>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</si>
  <si>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</si>
  <si>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</si>
  <si>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</si>
  <si>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</si>
  <si>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</si>
  <si>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</si>
  <si>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</si>
  <si>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</si>
  <si>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</si>
  <si>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</si>
  <si>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</si>
  <si>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</si>
  <si>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</si>
  <si>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</si>
  <si>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</si>
  <si>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</si>
  <si>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</si>
  <si>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</si>
  <si>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</si>
  <si>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</si>
  <si>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</si>
  <si>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</si>
  <si>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</si>
  <si>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</si>
  <si>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</si>
  <si>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</si>
  <si>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</si>
  <si>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</si>
  <si>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</si>
  <si>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</si>
  <si>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</si>
  <si>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</si>
  <si>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</si>
  <si>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</si>
  <si>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</si>
  <si>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</si>
  <si>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</si>
  <si>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</si>
  <si>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</si>
  <si>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</si>
  <si>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</si>
  <si>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</si>
  <si>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</si>
  <si>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</si>
  <si>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</si>
  <si>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</si>
  <si>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</si>
  <si>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</si>
  <si>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</si>
  <si>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</si>
  <si>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</si>
  <si>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</si>
  <si>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</si>
  <si>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</si>
  <si>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</si>
  <si>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</si>
  <si>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</si>
  <si>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</si>
  <si>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</si>
  <si>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</si>
  <si>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</si>
  <si>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</si>
  <si>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</si>
  <si>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</si>
  <si>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</si>
  <si>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</si>
  <si>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</si>
  <si>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</si>
  <si>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</si>
  <si>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</si>
  <si>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</si>
  <si>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</si>
  <si>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</si>
  <si>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</si>
  <si>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</si>
  <si>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</si>
  <si>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</si>
  <si>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</si>
  <si>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</si>
  <si>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</si>
  <si>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</si>
  <si>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</si>
  <si>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</si>
  <si>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</si>
  <si>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</si>
  <si>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</si>
  <si>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</si>
  <si>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</si>
  <si>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</si>
  <si>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</si>
  <si>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</si>
  <si>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</si>
  <si>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</si>
  <si>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</si>
  <si>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</si>
  <si>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</si>
  <si>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</si>
  <si>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</si>
  <si>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</si>
  <si>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</si>
  <si>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</si>
  <si>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</si>
  <si>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</si>
  <si>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</si>
  <si>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</si>
  <si>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</si>
  <si>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</si>
  <si>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</si>
  <si>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</si>
  <si>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</si>
  <si>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</si>
  <si>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</si>
  <si>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</si>
  <si>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</si>
  <si>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</si>
  <si>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</si>
  <si>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</si>
  <si>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</si>
  <si>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</si>
  <si>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</si>
  <si>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</si>
  <si>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</si>
  <si>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</si>
  <si>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</si>
  <si>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</si>
  <si>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</si>
  <si>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</si>
  <si>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</si>
  <si>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</si>
  <si>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</si>
  <si>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</si>
  <si>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</si>
  <si>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</si>
  <si>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</si>
  <si>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</si>
  <si>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</si>
  <si>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</si>
  <si>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</si>
  <si>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</si>
  <si>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</si>
  <si>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</si>
  <si>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</si>
  <si>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</si>
  <si>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</si>
  <si>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</si>
  <si>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</si>
  <si>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</si>
  <si>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</si>
  <si>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</si>
  <si>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</si>
  <si>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</si>
  <si>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</si>
  <si>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</si>
  <si>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</si>
  <si>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</si>
  <si>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</si>
  <si>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</si>
  <si>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</si>
  <si>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</si>
  <si>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</si>
  <si>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</si>
  <si>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</si>
  <si>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</si>
  <si>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</si>
  <si>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</si>
  <si>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</si>
  <si>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</si>
  <si>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</si>
  <si>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</si>
  <si>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</si>
  <si>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</si>
  <si>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</si>
  <si>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</si>
  <si>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</si>
  <si>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</si>
  <si>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</si>
  <si>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</si>
  <si>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</si>
  <si>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</si>
  <si>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</si>
  <si>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</si>
  <si>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</si>
  <si>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</si>
  <si>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</si>
  <si>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</si>
  <si>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</si>
  <si>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</si>
  <si>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</si>
  <si>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</si>
  <si>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</si>
  <si>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</si>
  <si>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</si>
  <si>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</si>
  <si>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</si>
  <si>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</si>
  <si>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</si>
  <si>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</si>
  <si>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</si>
  <si>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</si>
  <si>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</si>
  <si>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</si>
  <si>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</si>
  <si>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</si>
  <si>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</si>
  <si>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</si>
  <si>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</si>
  <si>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</si>
  <si>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</si>
  <si>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</si>
  <si>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</si>
  <si>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</si>
  <si>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</si>
  <si>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</si>
  <si>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</si>
  <si>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</si>
  <si>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</si>
  <si>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</si>
  <si>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</si>
  <si>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</si>
  <si>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</si>
  <si>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</si>
  <si>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</si>
  <si>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</si>
  <si>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</si>
  <si>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</si>
  <si>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</si>
  <si>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</si>
  <si>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</si>
  <si>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</si>
  <si>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</si>
  <si>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</si>
  <si>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</si>
  <si>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</si>
  <si>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</si>
  <si>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</si>
  <si>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</si>
  <si>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</si>
  <si>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</si>
  <si>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</si>
  <si>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</si>
  <si>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</si>
  <si>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</si>
  <si>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</si>
  <si>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</si>
  <si>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</si>
  <si>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</si>
  <si>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</si>
  <si>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</si>
  <si>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</si>
  <si>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</si>
  <si>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</si>
  <si>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</si>
  <si>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</si>
  <si>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</si>
  <si>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</si>
  <si>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</si>
  <si>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</si>
  <si>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</si>
  <si>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</si>
  <si>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</si>
  <si>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</si>
  <si>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</si>
  <si>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</si>
  <si>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</si>
  <si>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</si>
  <si>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</si>
  <si>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</si>
  <si>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</si>
  <si>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</si>
  <si>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</si>
  <si>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</si>
  <si>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</si>
  <si>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</si>
  <si>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</si>
  <si>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</si>
  <si>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</si>
  <si>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</si>
  <si>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</si>
  <si>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</si>
  <si>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</si>
  <si>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</si>
  <si>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</si>
  <si>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</si>
  <si>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</si>
  <si>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</si>
  <si>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</si>
  <si>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</si>
  <si>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</si>
  <si>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</si>
  <si>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</si>
  <si>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</si>
  <si>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</si>
  <si>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</si>
  <si>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</si>
  <si>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</si>
  <si>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</si>
  <si>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</si>
  <si>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</si>
  <si>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</si>
  <si>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</si>
  <si>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</si>
  <si>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</si>
  <si>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</si>
  <si>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</si>
  <si>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</si>
  <si>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</si>
  <si>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</si>
  <si>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</si>
  <si>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</si>
  <si>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</si>
  <si>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</si>
  <si>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</si>
  <si>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</si>
  <si>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</si>
  <si>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</si>
  <si>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</si>
  <si>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</si>
  <si>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</si>
  <si>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</si>
  <si>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</si>
  <si>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</si>
  <si>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</si>
  <si>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</si>
  <si>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</si>
  <si>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</si>
  <si>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</si>
  <si>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</si>
  <si>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</si>
  <si>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</si>
  <si>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</si>
  <si>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</si>
  <si>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</si>
  <si>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</si>
  <si>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</si>
  <si>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</si>
  <si>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</si>
  <si>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</si>
  <si>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</si>
  <si>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</si>
  <si>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</si>
  <si>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</si>
  <si>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</si>
  <si>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</si>
  <si>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</si>
  <si>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</si>
  <si>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</si>
  <si>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</si>
  <si>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</si>
  <si>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</si>
  <si>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</si>
  <si>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</si>
  <si>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</si>
  <si>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</si>
  <si>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</si>
  <si>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</si>
  <si>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</si>
  <si>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</si>
  <si>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</si>
  <si>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</si>
  <si>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</si>
  <si>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</si>
  <si>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</si>
  <si>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</si>
  <si>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</si>
  <si>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</si>
  <si>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</si>
  <si>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</si>
  <si>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</si>
  <si>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</si>
  <si>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</si>
  <si>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</si>
  <si>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</si>
  <si>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</si>
  <si>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</si>
  <si>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</si>
  <si>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</si>
  <si>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</si>
  <si>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</si>
  <si>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</si>
  <si>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</si>
  <si>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</si>
  <si>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</si>
  <si>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</si>
  <si>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</si>
  <si>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</si>
  <si>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</si>
  <si>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</si>
  <si>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</si>
  <si>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</si>
  <si>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</si>
  <si>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</si>
  <si>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</si>
  <si>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</si>
  <si>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</si>
  <si>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</si>
  <si>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</si>
  <si>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</si>
  <si>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</si>
  <si>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</si>
  <si>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</si>
  <si>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</si>
  <si>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</si>
  <si>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</si>
  <si>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</si>
  <si>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</si>
  <si>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</si>
  <si>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</si>
  <si>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</si>
  <si>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</si>
  <si>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</si>
  <si>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</si>
  <si>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</si>
  <si>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</si>
  <si>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</si>
  <si>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</si>
  <si>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</si>
  <si>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</si>
  <si>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</si>
  <si>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</si>
  <si>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</si>
  <si>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</si>
  <si>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</si>
  <si>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</si>
  <si>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</si>
  <si>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</si>
  <si>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</si>
  <si>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</si>
  <si>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</si>
  <si>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</si>
  <si>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</si>
  <si>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</si>
  <si>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</si>
  <si>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</si>
  <si>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</si>
  <si>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</si>
  <si>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</si>
  <si>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</si>
  <si>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</si>
  <si>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</si>
  <si>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</si>
  <si>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</si>
  <si>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</si>
  <si>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</si>
  <si>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</si>
  <si>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</si>
  <si>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</si>
  <si>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</si>
  <si>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</si>
  <si>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</si>
  <si>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</si>
  <si>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</si>
  <si>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</si>
  <si>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</si>
  <si>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</si>
  <si>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</si>
  <si>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</si>
  <si>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</si>
  <si>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</si>
  <si>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</si>
  <si>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</si>
  <si>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</si>
  <si>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</si>
  <si>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</si>
  <si>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</si>
  <si>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</si>
  <si>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</si>
  <si>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</si>
  <si>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</si>
  <si>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</si>
  <si>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</si>
  <si>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</si>
  <si>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</si>
  <si>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</si>
  <si>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</si>
  <si>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</si>
  <si>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</si>
  <si>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</si>
  <si>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</si>
  <si>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</si>
  <si>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</si>
  <si>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</si>
  <si>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</si>
  <si>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</si>
  <si>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</si>
  <si>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</si>
  <si>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</si>
  <si>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</si>
  <si>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</si>
  <si>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</si>
  <si>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</si>
  <si>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</si>
  <si>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</si>
  <si>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</si>
  <si>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</si>
  <si>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</si>
  <si>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</si>
  <si>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</si>
  <si>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</si>
  <si>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</si>
  <si>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</si>
  <si>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</si>
  <si>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</si>
  <si>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</si>
  <si>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</si>
  <si>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</si>
  <si>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</si>
  <si>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</si>
  <si>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</si>
  <si>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</si>
  <si>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</si>
  <si>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</si>
  <si>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</si>
  <si>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</si>
  <si>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</si>
  <si>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</si>
  <si>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</si>
  <si>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</si>
  <si>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</si>
  <si>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</si>
  <si>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</si>
  <si>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</si>
  <si>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</si>
  <si>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</si>
  <si>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</si>
  <si>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</si>
  <si>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</si>
  <si>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</si>
  <si>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</si>
  <si>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</si>
  <si>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</si>
  <si>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</si>
  <si>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</si>
  <si>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</si>
  <si>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</si>
  <si>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</si>
  <si>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</si>
  <si>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</si>
  <si>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</si>
  <si>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</si>
  <si>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</si>
  <si>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</si>
  <si>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</si>
  <si>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</si>
  <si>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</si>
  <si>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</si>
  <si>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</si>
  <si>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</si>
  <si>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</si>
  <si>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</si>
  <si>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</si>
  <si>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</si>
  <si>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</si>
  <si>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</si>
  <si>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</si>
  <si>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</si>
  <si>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</si>
  <si>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</si>
  <si>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</si>
  <si>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</si>
  <si>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</si>
  <si>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</si>
  <si>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</si>
  <si>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</si>
  <si>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</si>
  <si>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</si>
  <si>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</si>
  <si>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</si>
  <si>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</si>
  <si>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</si>
  <si>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</si>
  <si>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</si>
  <si>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</si>
  <si>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</si>
  <si>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</si>
  <si>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</si>
  <si>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</si>
  <si>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</si>
  <si>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</si>
  <si>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</si>
  <si>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</si>
  <si>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</si>
  <si>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</si>
  <si>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</si>
  <si>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</si>
  <si>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</si>
  <si>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</si>
  <si>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</si>
  <si>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</si>
  <si>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</si>
  <si>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</si>
  <si>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</si>
  <si>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</si>
  <si>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</si>
  <si>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</si>
  <si>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</si>
  <si>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</si>
  <si>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</si>
  <si>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</si>
  <si>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</si>
  <si>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</si>
  <si>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</si>
  <si>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</si>
  <si>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</si>
  <si>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</si>
  <si>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</si>
  <si>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</si>
  <si>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</si>
  <si>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</si>
  <si>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</si>
  <si>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</si>
  <si>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</si>
  <si>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</si>
  <si>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</si>
  <si>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</si>
  <si>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</si>
  <si>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</si>
  <si>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</si>
  <si>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</si>
  <si>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</si>
  <si>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</si>
  <si>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</si>
  <si>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</si>
  <si>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</si>
  <si>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</si>
  <si>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</si>
  <si>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</si>
  <si>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</si>
  <si>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</si>
  <si>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</si>
  <si>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</si>
  <si>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</si>
  <si>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</si>
  <si>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</si>
  <si>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</si>
  <si>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</si>
  <si>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</si>
  <si>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</si>
  <si>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</si>
  <si>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</si>
  <si>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</si>
  <si>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</si>
  <si>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</si>
  <si>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</si>
  <si>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</si>
  <si>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</si>
  <si>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</si>
  <si>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</si>
  <si>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</si>
  <si>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</si>
  <si>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</si>
  <si>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</si>
  <si>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</si>
  <si>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</si>
  <si>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</si>
  <si>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</si>
  <si>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</si>
  <si>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</si>
  <si>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</si>
  <si>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</si>
  <si>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</si>
  <si>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</si>
  <si>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</si>
  <si>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</si>
  <si>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</si>
  <si>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</si>
  <si>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</si>
  <si>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</si>
  <si>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</si>
  <si>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</si>
  <si>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</si>
  <si>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</si>
  <si>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</si>
  <si>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</si>
  <si>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</si>
  <si>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</si>
  <si>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</si>
  <si>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</si>
  <si>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</si>
  <si>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</si>
  <si>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</si>
  <si>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</si>
  <si>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</si>
  <si>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</si>
  <si>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</si>
  <si>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</si>
  <si>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</si>
  <si>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</si>
  <si>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</si>
  <si>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</si>
  <si>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</si>
  <si>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</si>
  <si>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</si>
  <si>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</si>
  <si>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</si>
  <si>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</si>
  <si>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</si>
  <si>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</si>
  <si>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</si>
  <si>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</si>
  <si>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</si>
  <si>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</si>
  <si>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</si>
  <si>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</si>
  <si>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</si>
  <si>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</si>
  <si>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</si>
  <si>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</si>
  <si>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</si>
  <si>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</si>
  <si>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</si>
  <si>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</si>
  <si>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</si>
  <si>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</si>
  <si>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</si>
  <si>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</si>
  <si>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</si>
  <si>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</si>
  <si>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</si>
  <si>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</si>
  <si>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</si>
  <si>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</si>
  <si>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</si>
  <si>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</si>
  <si>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</si>
  <si>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</si>
  <si>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</si>
  <si>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</si>
  <si>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</si>
  <si>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</si>
  <si>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</si>
  <si>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</si>
  <si>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</si>
  <si>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</si>
  <si>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</si>
  <si>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</si>
  <si>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</si>
  <si>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</si>
  <si>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</si>
  <si>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</si>
  <si>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</si>
  <si>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</si>
  <si>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</si>
  <si>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</si>
  <si>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</si>
  <si>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</si>
  <si>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</si>
  <si>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</si>
  <si>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</si>
  <si>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</si>
  <si>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</si>
  <si>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</si>
  <si>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</si>
  <si>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</si>
  <si>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</si>
  <si>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</si>
  <si>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</si>
  <si>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</si>
  <si>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</si>
  <si>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</si>
  <si>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</si>
  <si>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</si>
  <si>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</si>
  <si>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</si>
  <si>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</si>
  <si>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</si>
  <si>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</si>
  <si>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</si>
  <si>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</si>
  <si>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</si>
  <si>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</si>
  <si>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</si>
  <si>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</si>
  <si>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</si>
  <si>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</si>
  <si>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</si>
  <si>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</si>
  <si>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</si>
  <si>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</si>
  <si>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</si>
  <si>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</si>
  <si>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</si>
  <si>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</si>
  <si>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</si>
  <si>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</si>
  <si>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</si>
  <si>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</si>
  <si>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</si>
  <si>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</si>
  <si>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</si>
  <si>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</si>
  <si>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</si>
  <si>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</si>
  <si>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</si>
  <si>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</si>
  <si>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</si>
  <si>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</si>
  <si>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</si>
  <si>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</si>
  <si>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</si>
  <si>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</si>
  <si>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</si>
  <si>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</si>
  <si>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</si>
  <si>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</si>
  <si>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</si>
  <si>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</si>
  <si>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</si>
  <si>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</si>
  <si>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</si>
  <si>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</si>
  <si>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</si>
  <si>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</si>
  <si>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</si>
  <si>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</si>
  <si>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</si>
  <si>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</si>
  <si>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</si>
  <si>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</si>
  <si>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</si>
  <si>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</si>
  <si>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</si>
  <si>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</si>
  <si>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</si>
  <si>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</si>
  <si>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</si>
  <si>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</si>
  <si>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</si>
  <si>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</si>
  <si>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</si>
  <si>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</si>
  <si>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</si>
  <si>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</si>
  <si>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</si>
  <si>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</si>
  <si>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</si>
  <si>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</si>
  <si>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</si>
  <si>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</si>
  <si>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</si>
  <si>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</si>
  <si>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</si>
  <si>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</si>
  <si>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</si>
  <si>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</si>
  <si>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</si>
  <si>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</si>
  <si>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</si>
  <si>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</si>
  <si>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</si>
  <si>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</si>
  <si>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</si>
  <si>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</si>
  <si>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</si>
  <si>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</si>
  <si>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</si>
  <si>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</si>
  <si>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</si>
  <si>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</si>
  <si>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</si>
  <si>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</si>
  <si>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</si>
  <si>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</si>
  <si>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</si>
  <si>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</si>
  <si>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</si>
  <si>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</si>
  <si>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</si>
  <si>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</si>
  <si>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</si>
  <si>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</si>
  <si>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</si>
  <si>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</si>
  <si>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</si>
  <si>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</si>
  <si>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</si>
  <si>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</si>
  <si>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</si>
  <si>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</si>
  <si>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</si>
  <si>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</si>
  <si>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</si>
  <si>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</si>
  <si>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</si>
  <si>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</si>
  <si>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</si>
  <si>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</si>
  <si>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</si>
  <si>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</si>
  <si>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</si>
  <si>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</si>
  <si>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</si>
  <si>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</si>
  <si>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</si>
  <si>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</si>
  <si>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</si>
  <si>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</si>
  <si>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</si>
  <si>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</si>
  <si>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</si>
  <si>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</si>
  <si>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</si>
  <si>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</si>
  <si>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</si>
  <si>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</si>
  <si>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</si>
  <si>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</si>
  <si>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</si>
  <si>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</si>
  <si>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</si>
  <si>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</si>
  <si>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</si>
  <si>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</si>
  <si>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</si>
  <si>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</si>
  <si>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</si>
  <si>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</si>
  <si>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</si>
  <si>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</si>
  <si>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</si>
  <si>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</si>
  <si>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</si>
  <si>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</si>
  <si>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</si>
  <si>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</si>
  <si>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</si>
  <si>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</si>
  <si>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</si>
  <si>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</si>
  <si>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</si>
  <si>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</si>
  <si>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</si>
  <si>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</si>
  <si>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</si>
  <si>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</si>
  <si>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</si>
  <si>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</si>
  <si>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</si>
  <si>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</si>
  <si>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</si>
  <si>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</si>
  <si>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</si>
  <si>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</si>
  <si>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</si>
  <si>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</si>
  <si>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</si>
  <si>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</si>
  <si>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</si>
  <si>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</si>
  <si>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</si>
  <si>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</si>
  <si>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</si>
  <si>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</si>
  <si>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</si>
  <si>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</si>
  <si>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</si>
  <si>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</si>
  <si>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</si>
  <si>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</si>
  <si>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</si>
  <si>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</si>
  <si>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</si>
  <si>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</si>
  <si>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</si>
  <si>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</si>
  <si>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</si>
  <si>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</si>
  <si>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</si>
  <si>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</si>
  <si>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</si>
  <si>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</si>
  <si>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</si>
  <si>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</si>
  <si>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</si>
  <si>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</si>
  <si>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</si>
  <si>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</si>
  <si>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</si>
  <si>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</si>
  <si>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</si>
  <si>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</si>
  <si>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</si>
  <si>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</si>
  <si>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</si>
  <si>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</si>
  <si>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</si>
  <si>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</si>
  <si>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</si>
  <si>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</si>
  <si>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</si>
  <si>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</si>
  <si>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</si>
  <si>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</si>
  <si>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</si>
  <si>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</si>
  <si>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</si>
  <si>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</si>
  <si>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</si>
  <si>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</si>
  <si>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</si>
  <si>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</si>
  <si>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</si>
  <si>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</si>
  <si>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</si>
  <si>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</si>
  <si>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</si>
  <si>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</si>
  <si>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</si>
  <si>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</si>
  <si>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</si>
  <si>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</si>
  <si>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</si>
  <si>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</si>
  <si>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</si>
  <si>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</si>
  <si>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</si>
  <si>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</si>
  <si>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</si>
  <si>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</si>
  <si>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</si>
  <si>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</si>
  <si>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</si>
  <si>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</si>
  <si>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</si>
  <si>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</si>
  <si>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</si>
  <si>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</si>
  <si>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</si>
  <si>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</si>
  <si>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</si>
  <si>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</si>
  <si>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</si>
  <si>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</si>
  <si>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</si>
  <si>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</si>
  <si>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</si>
  <si>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</si>
  <si>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</si>
  <si>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</si>
  <si>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</si>
  <si>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</si>
  <si>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</si>
  <si>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</si>
  <si>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</si>
  <si>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</si>
  <si>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</si>
  <si>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</si>
  <si>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</si>
  <si>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</si>
  <si>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</si>
  <si>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</si>
  <si>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</si>
  <si>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</si>
  <si>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</si>
  <si>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</si>
  <si>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</si>
  <si>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</si>
  <si>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</si>
  <si>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</si>
  <si>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</si>
  <si>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</si>
  <si>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</si>
  <si>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</si>
  <si>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</si>
  <si>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</si>
  <si>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</si>
  <si>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</si>
  <si>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</si>
  <si>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</si>
  <si>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</si>
  <si>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</si>
  <si>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</si>
  <si>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</si>
  <si>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</si>
  <si>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</si>
  <si>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</si>
  <si>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</si>
  <si>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</si>
  <si>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</si>
  <si>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</si>
  <si>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</si>
  <si>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</si>
  <si>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</si>
  <si>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</si>
  <si>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</si>
  <si>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</si>
  <si>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</si>
  <si>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</si>
  <si>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</si>
  <si>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</si>
  <si>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</si>
  <si>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</si>
  <si>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</si>
  <si>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</si>
  <si>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</si>
  <si>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</si>
  <si>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</si>
  <si>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</si>
  <si>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</si>
  <si>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</si>
  <si>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</si>
  <si>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</si>
  <si>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</si>
  <si>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</si>
  <si>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</si>
  <si>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</si>
  <si>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</si>
  <si>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</si>
  <si>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</si>
  <si>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</si>
  <si>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</si>
  <si>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</si>
  <si>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</si>
  <si>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</si>
  <si>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</si>
  <si>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</si>
  <si>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</si>
  <si>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</si>
  <si>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</si>
  <si>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</si>
  <si>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</si>
  <si>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</si>
  <si>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</si>
  <si>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</si>
  <si>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</si>
  <si>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</si>
  <si>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</si>
  <si>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</si>
  <si>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</si>
  <si>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</si>
  <si>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</si>
  <si>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</si>
  <si>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</si>
  <si>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</si>
  <si>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</si>
  <si>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</si>
  <si>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</si>
  <si>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</si>
  <si>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</si>
  <si>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</si>
  <si>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</si>
  <si>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</si>
  <si>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</si>
  <si>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</si>
  <si>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</si>
  <si>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</si>
  <si>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</si>
  <si>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</si>
  <si>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</si>
  <si>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</si>
  <si>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</si>
  <si>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</si>
  <si>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</si>
  <si>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</si>
  <si>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</si>
  <si>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</si>
  <si>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</si>
  <si>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</si>
  <si>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</si>
  <si>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</si>
  <si>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</si>
  <si>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</si>
  <si>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</si>
  <si>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</si>
  <si>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</si>
  <si>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</si>
  <si>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</si>
  <si>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</si>
  <si>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</si>
  <si>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</si>
  <si>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</si>
  <si>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</si>
  <si>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</si>
  <si>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</si>
  <si>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</si>
  <si>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</si>
  <si>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</si>
  <si>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</si>
  <si>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</si>
  <si>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</si>
  <si>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</si>
  <si>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</si>
  <si>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</si>
  <si>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</si>
  <si>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</si>
  <si>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</si>
  <si>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</si>
  <si>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</si>
  <si>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</si>
  <si>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</si>
  <si>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</si>
  <si>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</si>
  <si>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</si>
  <si>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</si>
  <si>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</si>
  <si>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</si>
  <si>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</si>
  <si>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</si>
  <si>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</si>
  <si>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</si>
  <si>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</si>
  <si>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</si>
  <si>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</si>
  <si>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</si>
  <si>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</si>
  <si>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</si>
  <si>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</si>
  <si>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</si>
  <si>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</si>
  <si>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</si>
  <si>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</si>
  <si>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</si>
  <si>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</si>
  <si>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</si>
  <si>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</si>
  <si>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</si>
  <si>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</si>
  <si>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</si>
  <si>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</si>
  <si>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</si>
  <si>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</si>
  <si>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</si>
  <si>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</si>
  <si>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</si>
  <si>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</si>
  <si>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</si>
  <si>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</si>
  <si>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</si>
  <si>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</si>
  <si>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</si>
  <si>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</si>
  <si>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</si>
  <si>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</si>
  <si>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</si>
  <si>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</si>
  <si>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</si>
  <si>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</si>
  <si>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</si>
  <si>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</si>
  <si>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</si>
  <si>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</si>
  <si>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</si>
  <si>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</si>
  <si>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</si>
  <si>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</si>
  <si>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</si>
  <si>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</si>
  <si>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</si>
  <si>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</si>
  <si>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</si>
  <si>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</si>
  <si>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</si>
  <si>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</si>
  <si>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</si>
  <si>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</si>
  <si>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</si>
  <si>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</si>
  <si>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</si>
  <si>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</si>
  <si>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</si>
  <si>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</si>
  <si>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</si>
  <si>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</si>
  <si>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</si>
  <si>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</si>
  <si>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</si>
  <si>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</si>
  <si>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</si>
  <si>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</si>
  <si>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</si>
  <si>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</si>
  <si>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</si>
  <si>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</si>
  <si>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</si>
  <si>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</si>
  <si>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</si>
  <si>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</si>
  <si>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</si>
  <si>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</si>
  <si>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</si>
  <si>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</si>
  <si>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</si>
  <si>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</si>
  <si>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</si>
  <si>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</si>
  <si>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</si>
  <si>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</si>
  <si>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</si>
  <si>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</si>
  <si>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</si>
  <si>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</si>
  <si>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</si>
  <si>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</si>
  <si>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</si>
  <si>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</si>
  <si>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</si>
  <si>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</si>
  <si>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</si>
  <si>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</si>
  <si>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</si>
  <si>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</si>
  <si>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</si>
  <si>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</si>
  <si>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</si>
  <si>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</si>
  <si>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</si>
  <si>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</si>
  <si>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</si>
  <si>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</si>
  <si>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</si>
  <si>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</si>
  <si>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</si>
  <si>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</si>
  <si>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</si>
  <si>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</si>
  <si>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</si>
  <si>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</si>
  <si>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</si>
  <si>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</si>
  <si>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</si>
  <si>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</si>
  <si>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</si>
  <si>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</si>
  <si>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</si>
  <si>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</si>
  <si>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</si>
  <si>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</si>
  <si>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</si>
  <si>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</si>
  <si>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</si>
  <si>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</si>
  <si>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</si>
  <si>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</si>
  <si>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</si>
  <si>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</si>
  <si>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</si>
  <si>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</si>
  <si>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</si>
  <si>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</si>
  <si>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</si>
  <si>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</si>
  <si>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</si>
  <si>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</si>
  <si>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</si>
  <si>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</si>
  <si>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</si>
  <si>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</si>
  <si>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</si>
  <si>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</si>
  <si>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</si>
  <si>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</si>
  <si>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</si>
  <si>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</si>
  <si>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</si>
  <si>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</si>
  <si>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</si>
  <si>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</si>
  <si>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</si>
  <si>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</si>
  <si>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</si>
  <si>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</si>
  <si>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</si>
  <si>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</si>
  <si>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</si>
  <si>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</si>
  <si>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</si>
  <si>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</si>
  <si>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</si>
  <si>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</si>
  <si>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</si>
  <si>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</si>
  <si>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</si>
  <si>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</si>
  <si>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</si>
  <si>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</si>
  <si>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</si>
  <si>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</si>
  <si>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</si>
  <si>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</si>
  <si>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</si>
  <si>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</si>
  <si>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</si>
  <si>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</si>
  <si>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</si>
  <si>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</si>
  <si>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</si>
  <si>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</si>
  <si>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</si>
  <si>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</si>
  <si>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</si>
  <si>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</si>
  <si>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</si>
  <si>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</si>
  <si>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</si>
  <si>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</si>
  <si>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</si>
  <si>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</si>
  <si>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</si>
  <si>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</si>
  <si>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</si>
  <si>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</si>
  <si>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</si>
  <si>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</si>
  <si>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</si>
  <si>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</si>
  <si>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</si>
  <si>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</si>
  <si>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</si>
  <si>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</si>
  <si>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</si>
  <si>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</si>
  <si>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</si>
  <si>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</si>
  <si>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</si>
  <si>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</si>
  <si>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</si>
  <si>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</si>
  <si>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</si>
  <si>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</si>
  <si>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</si>
  <si>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</si>
  <si>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</si>
  <si>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</si>
  <si>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</si>
  <si>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</si>
  <si>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</si>
  <si>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</si>
  <si>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</si>
  <si>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</si>
  <si>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</si>
  <si>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</si>
  <si>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</si>
  <si>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</si>
  <si>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</si>
  <si>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</si>
  <si>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</si>
  <si>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</si>
  <si>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</si>
  <si>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</si>
  <si>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</si>
  <si>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</si>
  <si>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</si>
  <si>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</si>
  <si>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</si>
  <si>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</si>
  <si>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</si>
  <si>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</si>
  <si>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</si>
  <si>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</si>
  <si>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</si>
  <si>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</si>
  <si>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</si>
  <si>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</si>
  <si>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</si>
  <si>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</si>
  <si>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</si>
  <si>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</si>
  <si>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</si>
  <si>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</si>
  <si>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</si>
  <si>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</si>
  <si>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</si>
  <si>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</si>
  <si>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</si>
  <si>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</si>
  <si>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</si>
  <si>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</si>
  <si>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</si>
  <si>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</si>
  <si>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</si>
  <si>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</si>
  <si>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</si>
  <si>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</si>
  <si>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</si>
  <si>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</si>
  <si>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</si>
  <si>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</si>
  <si>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</si>
  <si>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</si>
  <si>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</si>
  <si>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</si>
  <si>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</si>
  <si>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</si>
  <si>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</si>
  <si>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</si>
  <si>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</si>
  <si>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</si>
  <si>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</si>
  <si>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</si>
  <si>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</si>
  <si>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</si>
  <si>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</si>
  <si>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</si>
  <si>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</si>
  <si>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</si>
  <si>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</si>
  <si>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</si>
  <si>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</si>
  <si>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</si>
  <si>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</si>
  <si>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</si>
  <si>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</si>
  <si>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</si>
  <si>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</si>
  <si>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</si>
  <si>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</si>
  <si>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</si>
  <si>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</si>
  <si>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</si>
  <si>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</si>
  <si>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</si>
  <si>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</si>
  <si>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</si>
  <si>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</si>
  <si>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</si>
  <si>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</si>
  <si>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</si>
  <si>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</si>
  <si>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</si>
  <si>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</si>
  <si>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</si>
  <si>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</si>
  <si>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</si>
  <si>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</si>
  <si>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</si>
  <si>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</si>
  <si>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</si>
  <si>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</si>
  <si>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</si>
  <si>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</si>
  <si>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</si>
  <si>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</si>
  <si>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</si>
  <si>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</si>
  <si>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</si>
  <si>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</si>
  <si>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</si>
  <si>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</si>
  <si>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</si>
  <si>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</si>
  <si>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</si>
  <si>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</si>
  <si>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</si>
  <si>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</si>
  <si>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</si>
  <si>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</si>
  <si>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</si>
  <si>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</si>
  <si>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</si>
  <si>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</si>
  <si>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</si>
  <si>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</si>
  <si>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</si>
  <si>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</si>
  <si>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</si>
  <si>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</si>
  <si>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</si>
  <si>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</si>
  <si>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</si>
  <si>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</si>
  <si>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</si>
  <si>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</si>
  <si>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</si>
  <si>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</si>
  <si>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</si>
  <si>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</si>
  <si>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</si>
  <si>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</si>
  <si>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</si>
  <si>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</si>
  <si>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</si>
  <si>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</si>
  <si>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</si>
  <si>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</si>
  <si>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</si>
  <si>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</si>
  <si>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</si>
  <si>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</si>
  <si>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</si>
  <si>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</si>
  <si>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</si>
  <si>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</si>
  <si>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</si>
  <si>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</si>
  <si>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</si>
  <si>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</si>
  <si>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</si>
  <si>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</si>
  <si>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</si>
  <si>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</si>
  <si>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</si>
  <si>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</si>
  <si>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</si>
  <si>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</si>
  <si>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</si>
  <si>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</si>
  <si>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</si>
  <si>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</si>
  <si>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</si>
  <si>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</si>
  <si>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</si>
  <si>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</si>
  <si>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</si>
  <si>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</si>
  <si>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</si>
  <si>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</si>
  <si>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</si>
  <si>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</si>
  <si>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</si>
  <si>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</si>
  <si>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</si>
  <si>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</si>
  <si>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</si>
  <si>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</si>
  <si>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</si>
  <si>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</si>
  <si>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</si>
  <si>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</si>
  <si>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</si>
  <si>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</si>
  <si>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</si>
  <si>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</si>
  <si>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</si>
  <si>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</si>
  <si>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</si>
  <si>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</si>
  <si>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</si>
  <si>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</si>
  <si>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</si>
  <si>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</si>
  <si>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</si>
  <si>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</si>
  <si>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</si>
  <si>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</si>
  <si>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</si>
  <si>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</si>
  <si>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</si>
  <si>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</si>
  <si>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</si>
  <si>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</si>
  <si>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</si>
  <si>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</si>
  <si>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</si>
  <si>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</si>
  <si>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</si>
  <si>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</si>
  <si>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</si>
  <si>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</si>
  <si>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</si>
  <si>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</si>
  <si>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</si>
  <si>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</si>
  <si>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</si>
  <si>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</si>
  <si>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</si>
  <si>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</si>
  <si>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</si>
  <si>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</si>
  <si>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</si>
  <si>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</si>
  <si>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</si>
  <si>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</si>
  <si>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</si>
  <si>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</si>
  <si>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</si>
  <si>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</si>
  <si>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</si>
  <si>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</si>
  <si>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</si>
  <si>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</si>
  <si>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</si>
  <si>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</si>
  <si>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</si>
  <si>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</si>
  <si>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</si>
  <si>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</si>
  <si>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</si>
  <si>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</si>
  <si>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</si>
  <si>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</si>
  <si>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</si>
  <si>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</si>
  <si>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</si>
  <si>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</si>
  <si>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</si>
  <si>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</si>
  <si>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</si>
  <si>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</si>
  <si>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</si>
  <si>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</si>
  <si>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</si>
  <si>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</si>
  <si>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</si>
  <si>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</si>
  <si>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</si>
  <si>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</si>
  <si>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</si>
  <si>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</si>
  <si>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</si>
  <si>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</si>
  <si>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</si>
  <si>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</si>
  <si>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</si>
  <si>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</si>
  <si>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</si>
  <si>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</si>
  <si>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</si>
  <si>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</si>
  <si>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</si>
  <si>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</si>
  <si>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</si>
  <si>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</si>
  <si>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</si>
  <si>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</si>
  <si>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</si>
  <si>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</si>
  <si>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</si>
  <si>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</si>
  <si>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</si>
  <si>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</si>
  <si>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</si>
  <si>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</si>
  <si>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</si>
  <si>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</si>
  <si>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</si>
  <si>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</si>
  <si>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</si>
  <si>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</si>
  <si>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</si>
  <si>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</si>
  <si>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</si>
  <si>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</si>
  <si>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</si>
  <si>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</si>
  <si>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</si>
  <si>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</si>
  <si>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</si>
  <si>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</si>
  <si>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</si>
  <si>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</si>
  <si>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</si>
  <si>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</si>
  <si>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</si>
  <si>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</si>
  <si>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</si>
  <si>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</si>
  <si>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</si>
  <si>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</si>
  <si>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</si>
  <si>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</si>
  <si>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</si>
  <si>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</si>
  <si>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</si>
  <si>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</si>
  <si>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</si>
  <si>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</si>
  <si>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</si>
  <si>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</si>
  <si>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</si>
  <si>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</si>
  <si>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</si>
  <si>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</si>
  <si>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</si>
  <si>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</si>
  <si>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</si>
  <si>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</si>
  <si>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</si>
  <si>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</si>
  <si>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</si>
  <si>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</si>
  <si>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</si>
  <si>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</si>
  <si>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</si>
  <si>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</si>
  <si>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</si>
  <si>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</si>
  <si>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</si>
  <si>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</si>
  <si>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</si>
  <si>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</si>
  <si>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</si>
  <si>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</si>
  <si>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</si>
  <si>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</si>
  <si>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</si>
  <si>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</si>
  <si>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</si>
  <si>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</si>
  <si>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</si>
  <si>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</si>
  <si>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</si>
  <si>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</si>
  <si>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</si>
  <si>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</si>
  <si>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</si>
  <si>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</si>
  <si>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</si>
  <si>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</si>
  <si>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</si>
  <si>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</si>
  <si>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</si>
  <si>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</si>
  <si>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</si>
  <si>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</si>
  <si>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</si>
  <si>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</si>
  <si>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</si>
  <si>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</si>
  <si>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</si>
  <si>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</si>
  <si>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</si>
  <si>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</si>
  <si>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</si>
  <si>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</si>
  <si>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</si>
  <si>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</si>
  <si>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</si>
  <si>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</si>
  <si>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</si>
  <si>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</si>
  <si>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</si>
  <si>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</si>
  <si>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</si>
  <si>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</si>
  <si>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</si>
  <si>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</si>
  <si>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</si>
  <si>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</si>
  <si>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</si>
  <si>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</si>
  <si>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</si>
  <si>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</si>
  <si>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</si>
  <si>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</si>
  <si>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</si>
  <si>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</si>
  <si>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</si>
  <si>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</si>
  <si>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</si>
  <si>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</si>
  <si>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</si>
  <si>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</si>
  <si>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</si>
  <si>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</si>
  <si>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</si>
  <si>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</si>
  <si>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</si>
  <si>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</si>
  <si>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</si>
  <si>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</si>
  <si>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</si>
  <si>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</si>
  <si>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</si>
  <si>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</si>
  <si>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</si>
  <si>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</si>
  <si>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</si>
  <si>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</si>
  <si>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</si>
  <si>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</si>
  <si>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</si>
  <si>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</si>
  <si>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</si>
  <si>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</si>
  <si>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</si>
  <si>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</si>
  <si>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</si>
  <si>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</si>
  <si>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</si>
  <si>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</si>
  <si>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</si>
  <si>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</si>
  <si>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</si>
  <si>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</si>
  <si>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</si>
  <si>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</si>
  <si>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</si>
  <si>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</si>
  <si>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</si>
  <si>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</si>
  <si>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</si>
  <si>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</si>
  <si>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</si>
  <si>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</si>
  <si>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</si>
  <si>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</si>
  <si>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</si>
  <si>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</si>
  <si>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</si>
  <si>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</si>
  <si>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</si>
  <si>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</si>
  <si>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</si>
  <si>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</si>
  <si>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</si>
  <si>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</si>
  <si>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</si>
  <si>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</si>
  <si>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</si>
  <si>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</si>
  <si>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</si>
  <si>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</si>
  <si>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</si>
  <si>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</si>
  <si>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</si>
  <si>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</si>
  <si>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</si>
  <si>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</si>
  <si>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</si>
  <si>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</si>
  <si>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</si>
  <si>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</si>
  <si>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</si>
  <si>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</si>
  <si>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</si>
  <si>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</si>
  <si>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</si>
  <si>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</si>
  <si>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</si>
  <si>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</si>
  <si>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</si>
  <si>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</si>
  <si>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</si>
  <si>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</si>
  <si>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</si>
  <si>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</si>
  <si>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</si>
  <si>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</si>
  <si>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</si>
  <si>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</si>
  <si>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</si>
  <si>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</si>
  <si>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</si>
  <si>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</si>
  <si>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</si>
  <si>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</si>
  <si>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</si>
  <si>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</si>
  <si>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</si>
  <si>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</si>
  <si>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</si>
  <si>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</si>
  <si>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</si>
  <si>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</si>
  <si>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</si>
  <si>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</si>
  <si>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</si>
  <si>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</si>
  <si>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</si>
  <si>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</si>
  <si>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</si>
  <si>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</si>
  <si>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</si>
  <si>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</si>
  <si>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</si>
  <si>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</si>
  <si>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</si>
  <si>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</si>
  <si>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</si>
  <si>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</si>
  <si>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</si>
  <si>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</si>
  <si>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</si>
  <si>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</si>
  <si>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</si>
  <si>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</si>
  <si>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</si>
  <si>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</si>
  <si>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</si>
  <si>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</si>
  <si>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</si>
  <si>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</si>
  <si>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</si>
  <si>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</si>
  <si>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</si>
  <si>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</si>
  <si>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</si>
  <si>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</si>
  <si>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</si>
  <si>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</si>
  <si>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</si>
  <si>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</si>
  <si>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</si>
  <si>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</si>
  <si>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</si>
  <si>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</si>
  <si>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</si>
  <si>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</si>
  <si>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</si>
  <si>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</si>
  <si>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</si>
  <si>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</si>
  <si>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</si>
  <si>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</si>
  <si>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</si>
  <si>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</si>
  <si>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</si>
  <si>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</si>
  <si>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</si>
  <si>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</si>
  <si>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</si>
  <si>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</si>
  <si>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</si>
  <si>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</si>
  <si>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</si>
  <si>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</si>
  <si>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</si>
  <si>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</si>
  <si>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</si>
  <si>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</si>
  <si>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</si>
  <si>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</si>
  <si>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</si>
  <si>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</si>
  <si>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</si>
  <si>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</si>
  <si>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</si>
  <si>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</si>
  <si>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</si>
  <si>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</si>
  <si>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</si>
  <si>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</si>
  <si>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</si>
  <si>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</si>
  <si>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</si>
  <si>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</si>
  <si>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</si>
  <si>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</si>
  <si>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</si>
  <si>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</si>
  <si>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</si>
  <si>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</si>
  <si>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</si>
  <si>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</si>
  <si>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</si>
  <si>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</si>
  <si>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</si>
  <si>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</si>
  <si>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</si>
  <si>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</si>
  <si>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</si>
  <si>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</si>
  <si>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</si>
  <si>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</si>
  <si>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</si>
  <si>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</si>
  <si>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</si>
  <si>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</si>
  <si>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</si>
  <si>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</si>
  <si>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</si>
  <si>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</si>
  <si>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</si>
  <si>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</si>
  <si>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</si>
  <si>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</si>
  <si>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</si>
  <si>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</si>
  <si>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</si>
  <si>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</si>
  <si>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</si>
  <si>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</si>
  <si>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</si>
  <si>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</si>
  <si>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</si>
  <si>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</si>
  <si>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</si>
  <si>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</si>
  <si>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</si>
  <si>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</si>
  <si>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</si>
  <si>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</si>
  <si>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</si>
  <si>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</si>
  <si>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</si>
  <si>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</si>
  <si>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</si>
  <si>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</si>
  <si>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</si>
  <si>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</si>
  <si>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</si>
  <si>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</si>
  <si>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</si>
  <si>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</si>
  <si>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</si>
  <si>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</si>
  <si>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</si>
  <si>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</si>
  <si>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</si>
  <si>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</si>
  <si>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</si>
  <si>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</si>
  <si>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</si>
  <si>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</si>
  <si>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</si>
  <si>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</si>
  <si>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</si>
  <si>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</si>
  <si>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</si>
  <si>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</si>
  <si>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</si>
  <si>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</si>
  <si>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</si>
  <si>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</si>
  <si>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</si>
  <si>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</si>
  <si>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</si>
  <si>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</si>
  <si>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</si>
  <si>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</si>
  <si>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</si>
  <si>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</si>
  <si>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</si>
  <si>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</si>
  <si>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</si>
  <si>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</si>
  <si>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</si>
  <si>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</si>
  <si>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</si>
  <si>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</si>
  <si>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</si>
  <si>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</si>
  <si>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</si>
  <si>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</si>
  <si>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</si>
  <si>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</si>
  <si>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</si>
  <si>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</si>
  <si>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</si>
  <si>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</si>
  <si>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</si>
  <si>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</si>
  <si>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</si>
  <si>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</si>
  <si>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</si>
  <si>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</si>
  <si>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</si>
  <si>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</si>
  <si>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</si>
  <si>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</si>
  <si>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</si>
  <si>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</si>
  <si>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</si>
  <si>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</si>
  <si>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</si>
  <si>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</si>
  <si>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</si>
  <si>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</si>
  <si>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</si>
  <si>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</si>
  <si>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</si>
  <si>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</si>
  <si>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</si>
  <si>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</si>
  <si>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</si>
  <si>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</si>
  <si>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</si>
  <si>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</si>
  <si>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</si>
  <si>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</si>
  <si>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</si>
  <si>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</si>
  <si>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</si>
  <si>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</si>
  <si>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</si>
  <si>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</si>
  <si>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</si>
  <si>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</si>
  <si>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</si>
  <si>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</si>
  <si>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</si>
  <si>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</si>
  <si>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</si>
  <si>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</si>
  <si>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</si>
  <si>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</si>
  <si>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</si>
  <si>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</si>
  <si>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</si>
  <si>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</si>
  <si>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</si>
  <si>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</si>
  <si>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</si>
  <si>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</si>
  <si>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</si>
  <si>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</si>
  <si>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</si>
  <si>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</si>
  <si>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</si>
  <si>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</si>
  <si>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</si>
  <si>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</si>
  <si>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</si>
  <si>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</si>
  <si>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</si>
  <si>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</si>
  <si>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</si>
  <si>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</si>
  <si>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</si>
  <si>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</si>
  <si>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</si>
  <si>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</si>
  <si>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</si>
  <si>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</si>
  <si>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</si>
  <si>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</si>
  <si>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</si>
  <si>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</si>
  <si>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</si>
  <si>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</si>
  <si>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</si>
  <si>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</si>
  <si>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</si>
  <si>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</si>
  <si>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</si>
  <si>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</si>
  <si>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</si>
  <si>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</si>
  <si>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</si>
  <si>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</si>
  <si>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</si>
  <si>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</si>
  <si>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</si>
  <si>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</si>
  <si>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</si>
  <si>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</si>
  <si>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</si>
  <si>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</si>
  <si>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</si>
  <si>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</si>
  <si>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</si>
  <si>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</si>
  <si>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</si>
  <si>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</si>
  <si>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</si>
  <si>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</si>
  <si>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</si>
  <si>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</si>
  <si>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</si>
  <si>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</si>
  <si>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</si>
  <si>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</si>
  <si>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</si>
  <si>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</si>
  <si>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</si>
  <si>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</si>
  <si>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</si>
  <si>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</si>
  <si>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</si>
  <si>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</si>
  <si>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</si>
  <si>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</si>
  <si>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</si>
  <si>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</si>
  <si>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</si>
  <si>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</si>
  <si>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</si>
  <si>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</si>
  <si>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</si>
  <si>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</si>
  <si>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</si>
  <si>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</si>
  <si>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</si>
  <si>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</si>
  <si>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</si>
  <si>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</si>
  <si>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</si>
  <si>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</si>
  <si>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</si>
  <si>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</si>
  <si>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</si>
  <si>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</si>
  <si>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</si>
  <si>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</si>
  <si>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</si>
  <si>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</si>
  <si>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</si>
  <si>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</si>
  <si>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</si>
  <si>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</si>
  <si>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</si>
  <si>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</si>
  <si>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</si>
  <si>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</si>
  <si>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</si>
  <si>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</si>
  <si>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</si>
  <si>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</si>
  <si>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</si>
  <si>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</si>
  <si>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</si>
  <si>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</si>
  <si>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</si>
  <si>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</si>
  <si>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</si>
  <si>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</si>
  <si>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</si>
  <si>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</si>
  <si>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</si>
  <si>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</si>
  <si>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</si>
  <si>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</si>
  <si>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</si>
  <si>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</si>
  <si>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</si>
  <si>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</si>
  <si>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</si>
  <si>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</si>
  <si>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</si>
  <si>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</si>
  <si>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</si>
  <si>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</si>
  <si>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</si>
  <si>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</si>
  <si>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</si>
  <si>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</si>
  <si>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</si>
  <si>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</si>
  <si>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</si>
  <si>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</si>
  <si>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</si>
  <si>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</si>
  <si>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</si>
  <si>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</si>
  <si>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</si>
  <si>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</si>
  <si>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</si>
  <si>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</si>
  <si>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</si>
  <si>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</si>
  <si>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</si>
  <si>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</si>
  <si>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</si>
  <si>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</si>
  <si>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</si>
  <si>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</si>
  <si>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</si>
  <si>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</si>
  <si>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</si>
  <si>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</si>
  <si>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</si>
  <si>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</si>
  <si>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</si>
  <si>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</si>
  <si>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</si>
  <si>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</si>
  <si>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</si>
  <si>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</si>
  <si>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</si>
  <si>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</si>
  <si>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</si>
  <si>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</si>
  <si>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</si>
  <si>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</si>
  <si>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</si>
  <si>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</si>
  <si>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</si>
  <si>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</si>
  <si>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</si>
  <si>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</si>
  <si>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</si>
  <si>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</si>
  <si>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</si>
  <si>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</si>
  <si>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</si>
  <si>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</si>
  <si>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</si>
  <si>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</si>
  <si>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</si>
  <si>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</si>
  <si>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</si>
  <si>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</si>
  <si>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</si>
  <si>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</si>
  <si>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</si>
  <si>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</si>
  <si>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</si>
  <si>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</si>
  <si>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</si>
  <si>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</si>
  <si>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</si>
  <si>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</si>
  <si>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</si>
  <si>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</si>
  <si>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</si>
  <si>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</si>
  <si>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</si>
  <si>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</si>
  <si>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</si>
  <si>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</si>
  <si>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</si>
  <si>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</si>
  <si>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</si>
  <si>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</si>
  <si>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</si>
  <si>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</si>
  <si>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</si>
  <si>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</si>
  <si>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</si>
  <si>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</si>
  <si>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</si>
  <si>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</si>
  <si>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</si>
  <si>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</si>
  <si>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</si>
  <si>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</si>
  <si>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</si>
  <si>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</si>
  <si>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</si>
  <si>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</si>
  <si>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</si>
  <si>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</si>
  <si>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</si>
  <si>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</si>
  <si>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</si>
  <si>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</si>
  <si>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</si>
  <si>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</si>
  <si>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</si>
  <si>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</si>
  <si>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</si>
  <si>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</si>
  <si>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</si>
  <si>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</si>
  <si>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</si>
  <si>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</si>
  <si>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</si>
  <si>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</si>
  <si>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</si>
  <si>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</si>
  <si>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</si>
  <si>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</si>
  <si>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</si>
  <si>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</si>
  <si>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</si>
  <si>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</si>
  <si>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</si>
  <si>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</si>
  <si>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</si>
  <si>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</si>
  <si>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</si>
  <si>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</si>
  <si>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</si>
  <si>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</si>
  <si>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</si>
  <si>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</si>
  <si>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</si>
  <si>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</si>
  <si>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</si>
  <si>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</si>
  <si>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</si>
  <si>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</si>
  <si>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</si>
  <si>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</si>
  <si>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</si>
  <si>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</si>
  <si>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</si>
  <si>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</si>
  <si>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</si>
  <si>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</si>
  <si>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</si>
  <si>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</si>
  <si>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</si>
  <si>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</si>
  <si>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</si>
  <si>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</si>
  <si>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</si>
  <si>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</si>
  <si>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</si>
  <si>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</si>
  <si>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</si>
  <si>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</si>
  <si>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</si>
  <si>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</si>
  <si>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</si>
  <si>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</si>
  <si>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</si>
  <si>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</si>
  <si>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</si>
  <si>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</si>
  <si>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</si>
  <si>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</si>
  <si>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</si>
  <si>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</si>
  <si>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</si>
  <si>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</si>
  <si>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</si>
  <si>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</si>
  <si>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</si>
  <si>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</si>
  <si>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</si>
  <si>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</si>
  <si>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</si>
  <si>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</si>
  <si>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</si>
  <si>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</si>
  <si>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</si>
  <si>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</si>
  <si>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</si>
  <si>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</si>
  <si>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</si>
  <si>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</si>
  <si>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</si>
  <si>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</si>
  <si>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</si>
  <si>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</si>
  <si>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</si>
  <si>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</si>
  <si>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</si>
  <si>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</si>
  <si>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</si>
  <si>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</si>
  <si>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</si>
  <si>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</si>
  <si>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</si>
  <si>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</si>
  <si>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</si>
  <si>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</si>
  <si>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</si>
  <si>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</si>
  <si>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</si>
  <si>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</si>
  <si>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</si>
  <si>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</si>
  <si>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</si>
  <si>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</si>
  <si>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</si>
  <si>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</si>
  <si>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</si>
  <si>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</si>
  <si>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</si>
  <si>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</si>
  <si>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</si>
  <si>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</si>
  <si>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</si>
  <si>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</si>
  <si>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</si>
  <si>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</si>
  <si>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</si>
  <si>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</si>
  <si>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</si>
  <si>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</si>
  <si>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</si>
  <si>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</si>
  <si>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</si>
  <si>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</si>
  <si>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</si>
  <si>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</si>
  <si>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</si>
  <si>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</si>
  <si>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</si>
  <si>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</si>
  <si>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</si>
  <si>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</si>
  <si>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</si>
  <si>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</si>
  <si>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</si>
  <si>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</si>
  <si>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</si>
  <si>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</si>
  <si>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</si>
  <si>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</si>
  <si>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</si>
  <si>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</si>
  <si>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</si>
  <si>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</si>
  <si>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</si>
  <si>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</si>
  <si>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</si>
  <si>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</si>
  <si>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</si>
  <si>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</si>
  <si>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</si>
  <si>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</si>
  <si>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</si>
  <si>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</si>
  <si>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</si>
  <si>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</si>
  <si>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</si>
  <si>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</si>
  <si>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</si>
  <si>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</si>
  <si>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</si>
  <si>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</si>
  <si>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</si>
  <si>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</si>
  <si>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</si>
  <si>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</si>
  <si>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</si>
  <si>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</si>
  <si>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</si>
  <si>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</si>
  <si>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</si>
  <si>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</si>
  <si>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</si>
  <si>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</si>
  <si>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</si>
  <si>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</si>
  <si>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</si>
  <si>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</si>
  <si>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</si>
  <si>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</si>
  <si>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</si>
  <si>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</si>
  <si>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</si>
  <si>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</si>
  <si>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</si>
  <si>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</si>
  <si>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</si>
  <si>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</si>
  <si>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</si>
  <si>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</si>
  <si>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</si>
  <si>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</si>
  <si>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</si>
  <si>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</si>
  <si>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</si>
  <si>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</si>
  <si>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</si>
  <si>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</si>
  <si>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</si>
  <si>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</si>
  <si>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</si>
  <si>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</si>
  <si>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</si>
  <si>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</si>
  <si>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</si>
  <si>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</si>
  <si>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</si>
  <si>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</si>
  <si>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</si>
  <si>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</si>
  <si>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</si>
  <si>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</si>
  <si>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</si>
  <si>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</si>
  <si>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</si>
  <si>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</si>
  <si>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</si>
  <si>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</si>
  <si>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</si>
  <si>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</si>
  <si>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</si>
  <si>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</si>
  <si>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</si>
  <si>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</si>
  <si>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</si>
  <si>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</si>
  <si>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</si>
  <si>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</si>
  <si>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</si>
  <si>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</si>
  <si>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</si>
  <si>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</si>
  <si>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</si>
  <si>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</si>
  <si>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</si>
  <si>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</si>
  <si>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</si>
  <si>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</si>
  <si>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</si>
  <si>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</si>
  <si>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</si>
  <si>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</si>
  <si>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</si>
  <si>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</si>
  <si>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</si>
  <si>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</si>
  <si>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</si>
  <si>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</si>
  <si>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</si>
  <si>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</si>
  <si>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</si>
  <si>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</si>
  <si>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</si>
  <si>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</si>
  <si>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</si>
  <si>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</si>
  <si>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</si>
  <si>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</si>
  <si>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</si>
  <si>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</si>
  <si>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</si>
  <si>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</si>
  <si>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</si>
  <si>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</si>
  <si>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</si>
  <si>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</si>
  <si>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</si>
  <si>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</si>
  <si>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</si>
  <si>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</si>
  <si>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</si>
  <si>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</si>
  <si>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</si>
  <si>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</si>
  <si>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</si>
  <si>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</si>
  <si>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</si>
  <si>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</si>
  <si>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</si>
  <si>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</si>
  <si>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</si>
  <si>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</si>
  <si>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</si>
  <si>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</si>
  <si>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</si>
  <si>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</si>
  <si>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</si>
  <si>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</si>
  <si>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</si>
  <si>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</si>
  <si>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</si>
  <si>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</si>
  <si>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</si>
  <si>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</si>
  <si>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</si>
  <si>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</si>
  <si>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</si>
  <si>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</si>
  <si>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</si>
  <si>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</si>
  <si>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</si>
  <si>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</si>
  <si>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</si>
  <si>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</si>
  <si>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</si>
  <si>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</si>
  <si>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</si>
  <si>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</si>
  <si>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</si>
  <si>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</si>
  <si>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</si>
  <si>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</si>
  <si>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</si>
  <si>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</si>
  <si>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</si>
  <si>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</si>
  <si>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</si>
  <si>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</si>
  <si>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</si>
  <si>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</si>
  <si>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</si>
  <si>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</si>
  <si>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</si>
  <si>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</si>
  <si>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</si>
  <si>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</si>
  <si>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</si>
  <si>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</si>
  <si>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</si>
  <si>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</si>
  <si>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</si>
  <si>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</si>
  <si>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</si>
  <si>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</si>
  <si>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</si>
  <si>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</si>
  <si>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</si>
  <si>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</si>
  <si>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</si>
  <si>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</si>
  <si>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</si>
  <si>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</si>
  <si>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</si>
  <si>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</si>
  <si>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</si>
  <si>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</si>
  <si>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</si>
  <si>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</si>
  <si>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</si>
  <si>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</si>
  <si>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</si>
  <si>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</si>
  <si>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</si>
  <si>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</si>
  <si>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</si>
  <si>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</si>
  <si>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</si>
  <si>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</si>
  <si>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</si>
  <si>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</si>
  <si>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</si>
  <si>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</si>
  <si>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</si>
  <si>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</si>
  <si>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</si>
  <si>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</si>
  <si>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</si>
  <si>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</si>
  <si>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</si>
  <si>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</si>
  <si>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</si>
  <si>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</si>
  <si>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</si>
  <si>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</si>
  <si>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</si>
  <si>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</si>
  <si>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</si>
  <si>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</si>
  <si>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</si>
  <si>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</si>
  <si>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</si>
  <si>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</si>
  <si>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</si>
  <si>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</si>
  <si>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</si>
  <si>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</si>
  <si>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</si>
  <si>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</si>
  <si>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</si>
  <si>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</si>
  <si>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</si>
  <si>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</si>
  <si>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</si>
  <si>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</si>
  <si>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</si>
  <si>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</si>
  <si>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</si>
  <si>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</si>
  <si>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</si>
  <si>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</si>
  <si>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</si>
  <si>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</si>
  <si>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</si>
  <si>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</si>
  <si>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</si>
  <si>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</si>
  <si>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</si>
  <si>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</si>
  <si>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</si>
  <si>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</si>
  <si>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</si>
  <si>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</si>
  <si>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</si>
  <si>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</si>
  <si>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</si>
  <si>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</si>
  <si>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</si>
  <si>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</si>
  <si>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</si>
  <si>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</si>
  <si>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</si>
  <si>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</si>
  <si>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</si>
  <si>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</si>
  <si>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</si>
  <si>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</si>
  <si>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</si>
  <si>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</si>
  <si>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</si>
  <si>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</si>
  <si>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</si>
  <si>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</si>
  <si>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</si>
  <si>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</si>
  <si>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</si>
  <si>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</si>
  <si>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</si>
  <si>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</si>
  <si>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</si>
  <si>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</si>
  <si>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</si>
  <si>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</si>
  <si>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</si>
  <si>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</si>
  <si>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</si>
  <si>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</si>
  <si>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</si>
  <si>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</si>
  <si>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</si>
  <si>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</si>
  <si>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</si>
  <si>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</si>
  <si>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</si>
  <si>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</si>
  <si>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</si>
  <si>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</si>
  <si>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</si>
  <si>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</si>
  <si>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</si>
  <si>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</si>
  <si>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</si>
  <si>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</si>
  <si>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</si>
  <si>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</si>
  <si>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</si>
  <si>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</si>
  <si>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</si>
  <si>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</si>
  <si>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</si>
  <si>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</si>
  <si>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</si>
  <si>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</si>
  <si>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</si>
  <si>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</si>
  <si>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</si>
  <si>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</si>
  <si>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</si>
  <si>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</si>
  <si>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</si>
  <si>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</si>
  <si>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</si>
  <si>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</si>
  <si>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</si>
  <si>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</si>
  <si>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</si>
  <si>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</si>
  <si>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</si>
  <si>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</si>
  <si>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</si>
  <si>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</si>
  <si>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</si>
  <si>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</si>
  <si>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</si>
  <si>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</si>
  <si>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</si>
  <si>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</si>
  <si>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</si>
  <si>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</si>
  <si>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</si>
  <si>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</si>
  <si>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</si>
  <si>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</si>
  <si>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</si>
  <si>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</si>
  <si>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</si>
  <si>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</si>
  <si>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</si>
  <si>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</si>
  <si>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</si>
  <si>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</si>
  <si>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</si>
  <si>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</si>
  <si>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</si>
  <si>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</si>
  <si>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</si>
  <si>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</si>
  <si>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</si>
  <si>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</si>
  <si>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</si>
  <si>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</si>
  <si>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</si>
  <si>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</si>
  <si>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</si>
  <si>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</si>
  <si>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</si>
  <si>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</si>
  <si>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</si>
  <si>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</si>
  <si>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</si>
  <si>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</si>
  <si>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</si>
  <si>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</si>
  <si>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</si>
  <si>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</si>
  <si>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</si>
  <si>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</si>
  <si>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</si>
  <si>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</si>
  <si>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</si>
  <si>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</si>
  <si>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</si>
  <si>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</si>
  <si>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</si>
  <si>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</si>
  <si>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</si>
  <si>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</si>
  <si>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</si>
  <si>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</si>
  <si>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</si>
  <si>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</si>
  <si>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</si>
  <si>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</si>
  <si>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</si>
  <si>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</si>
  <si>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</si>
  <si>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</si>
  <si>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</si>
  <si>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</si>
  <si>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</si>
  <si>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</si>
  <si>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</si>
  <si>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</si>
  <si>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</si>
  <si>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</si>
  <si>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</si>
  <si>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</si>
  <si>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</si>
  <si>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</si>
  <si>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</si>
  <si>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</si>
  <si>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</si>
  <si>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</si>
  <si>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</si>
  <si>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</si>
  <si>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</si>
  <si>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</si>
  <si>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</si>
  <si>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</si>
  <si>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</si>
  <si>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</si>
  <si>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</si>
  <si>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</si>
  <si>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</si>
  <si>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</si>
  <si>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</si>
  <si>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</si>
  <si>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</si>
  <si>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</si>
  <si>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</si>
  <si>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</si>
  <si>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</si>
  <si>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</si>
  <si>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</si>
  <si>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</si>
  <si>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</si>
  <si>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</si>
  <si>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</si>
  <si>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</si>
  <si>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</si>
  <si>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</si>
  <si>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</si>
  <si>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</si>
  <si>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</si>
  <si>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</si>
  <si>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</si>
  <si>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</si>
  <si>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</si>
  <si>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</si>
  <si>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</si>
  <si>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</si>
  <si>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</si>
  <si>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</si>
  <si>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</si>
  <si>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</si>
  <si>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</si>
  <si>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</si>
  <si>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</si>
  <si>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</si>
  <si>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</si>
  <si>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</si>
  <si>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</si>
  <si>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</si>
  <si>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</si>
  <si>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</si>
  <si>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</si>
  <si>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</si>
  <si>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</si>
  <si>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</si>
  <si>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</si>
  <si>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</si>
  <si>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</si>
  <si>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</si>
  <si>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</si>
  <si>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</si>
  <si>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</si>
  <si>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</si>
  <si>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</si>
  <si>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</si>
  <si>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</si>
  <si>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</si>
  <si>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</si>
  <si>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</si>
  <si>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</si>
  <si>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</si>
  <si>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</si>
  <si>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</si>
  <si>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</si>
  <si>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</si>
  <si>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</si>
  <si>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</si>
  <si>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</si>
  <si>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</si>
  <si>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</si>
  <si>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</si>
  <si>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</si>
  <si>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</si>
  <si>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</si>
  <si>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</si>
  <si>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</si>
  <si>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</si>
  <si>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</si>
  <si>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</si>
  <si>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</si>
  <si>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</si>
  <si>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</si>
  <si>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</si>
  <si>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</si>
  <si>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</si>
  <si>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</si>
  <si>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</si>
  <si>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</si>
  <si>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</si>
  <si>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</si>
  <si>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</si>
  <si>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</si>
  <si>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</si>
  <si>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</si>
  <si>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</si>
  <si>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</si>
  <si>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</si>
  <si>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</si>
  <si>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</si>
  <si>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</si>
  <si>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</si>
  <si>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</si>
  <si>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</si>
  <si>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</si>
  <si>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</si>
  <si>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</si>
  <si>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</si>
  <si>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</si>
  <si>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</si>
  <si>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</si>
  <si>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</si>
  <si>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</si>
  <si>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</si>
  <si>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</si>
  <si>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</si>
  <si>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</si>
  <si>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</si>
  <si>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</si>
  <si>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</si>
  <si>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</si>
  <si>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</si>
  <si>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</si>
  <si>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</si>
  <si>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</si>
  <si>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</si>
  <si>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</si>
  <si>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</si>
  <si>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</si>
  <si>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</si>
  <si>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</si>
  <si>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</si>
  <si>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</si>
  <si>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</si>
  <si>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</si>
  <si>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</si>
  <si>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</si>
  <si>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</si>
  <si>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</si>
  <si>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</si>
  <si>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</si>
  <si>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</si>
  <si>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</si>
  <si>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</si>
  <si>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</si>
  <si>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</si>
  <si>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</si>
  <si>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</si>
  <si>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</si>
  <si>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</si>
  <si>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</si>
  <si>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</si>
  <si>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</si>
  <si>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</si>
  <si>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</si>
  <si>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</si>
  <si>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</si>
  <si>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</si>
  <si>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</si>
  <si>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</si>
  <si>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</si>
  <si>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</si>
  <si>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</si>
  <si>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</si>
  <si>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</si>
  <si>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</si>
  <si>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</si>
  <si>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</si>
  <si>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</si>
  <si>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</si>
  <si>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</si>
  <si>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</si>
  <si>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</si>
  <si>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</si>
  <si>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</si>
  <si>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</si>
  <si>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</si>
  <si>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</si>
  <si>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</si>
  <si>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</si>
  <si>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</si>
  <si>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</si>
  <si>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</si>
  <si>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</si>
  <si>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</si>
  <si>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</si>
  <si>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</si>
  <si>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</si>
  <si>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</si>
  <si>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</si>
  <si>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</si>
  <si>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</si>
  <si>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</si>
  <si>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</si>
  <si>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</si>
  <si>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</si>
  <si>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</si>
  <si>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</si>
  <si>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</si>
  <si>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</si>
  <si>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</si>
  <si>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</si>
  <si>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</si>
  <si>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</si>
  <si>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</si>
  <si>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</si>
  <si>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</si>
  <si>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</si>
  <si>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</si>
  <si>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</si>
  <si>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</si>
  <si>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</si>
  <si>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</si>
  <si>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</si>
  <si>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</si>
  <si>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</si>
  <si>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</si>
  <si>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</si>
  <si>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</si>
  <si>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</si>
  <si>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</si>
  <si>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</si>
  <si>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</si>
  <si>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</si>
  <si>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</si>
  <si>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</si>
  <si>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</si>
  <si>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</si>
  <si>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</si>
  <si>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</si>
  <si>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</si>
  <si>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</si>
  <si>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</si>
  <si>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</si>
  <si>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</si>
  <si>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</si>
  <si>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</si>
  <si>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</si>
  <si>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</si>
  <si>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</si>
  <si>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</si>
  <si>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</si>
  <si>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</si>
  <si>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</si>
  <si>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</si>
  <si>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</si>
  <si>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</si>
  <si>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</si>
  <si>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</si>
  <si>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</si>
  <si>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</si>
  <si>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</si>
  <si>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</si>
  <si>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</si>
  <si>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</si>
  <si>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</si>
  <si>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</si>
  <si>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</si>
  <si>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</si>
  <si>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</si>
  <si>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</si>
  <si>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</si>
  <si>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</si>
  <si>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</si>
  <si>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</si>
  <si>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</si>
  <si>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</si>
  <si>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</si>
  <si>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</si>
  <si>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</si>
  <si>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</si>
  <si>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</si>
  <si>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</si>
  <si>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</si>
  <si>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</si>
  <si>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</si>
  <si>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</si>
  <si>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</si>
  <si>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</si>
  <si>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</si>
  <si>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</si>
  <si>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</si>
  <si>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</si>
  <si>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</si>
  <si>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</si>
  <si>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</si>
  <si>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</si>
  <si>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</si>
  <si>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</si>
  <si>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</si>
  <si>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</si>
  <si>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</si>
  <si>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</si>
  <si>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</si>
  <si>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</si>
  <si>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</si>
  <si>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</si>
  <si>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</si>
  <si>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</si>
  <si>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</si>
  <si>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</si>
  <si>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</si>
  <si>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</si>
  <si>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</si>
  <si>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</si>
  <si>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</si>
  <si>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</si>
  <si>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</si>
  <si>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</si>
  <si>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</si>
  <si>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</si>
  <si>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</si>
  <si>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</si>
  <si>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</si>
  <si>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</si>
  <si>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</si>
  <si>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</si>
  <si>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</si>
  <si>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</si>
  <si>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</si>
  <si>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</si>
  <si>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</si>
  <si>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</si>
  <si>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</si>
  <si>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</si>
  <si>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</si>
  <si>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</si>
  <si>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</si>
  <si>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</si>
  <si>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</si>
  <si>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</si>
  <si>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</si>
  <si>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</si>
  <si>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</si>
  <si>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</si>
  <si>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</si>
  <si>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</si>
  <si>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</si>
  <si>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</si>
  <si>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</si>
  <si>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</si>
  <si>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</si>
  <si>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</si>
  <si>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</si>
  <si>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</si>
  <si>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</si>
  <si>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</si>
  <si>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</si>
  <si>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</si>
  <si>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</si>
  <si>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</si>
  <si>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</si>
  <si>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</si>
  <si>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</si>
  <si>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</si>
  <si>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</si>
  <si>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</si>
  <si>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</si>
  <si>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</si>
  <si>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</si>
  <si>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</si>
  <si>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</si>
  <si>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</si>
  <si>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</si>
  <si>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</si>
  <si>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</si>
  <si>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</si>
  <si>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</si>
  <si>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</si>
  <si>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</si>
  <si>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</si>
  <si>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</si>
  <si>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</si>
  <si>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</si>
  <si>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</si>
  <si>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</si>
  <si>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</si>
  <si>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</si>
  <si>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</si>
  <si>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</si>
  <si>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</si>
  <si>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</si>
  <si>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</si>
  <si>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</si>
  <si>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</si>
  <si>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</si>
  <si>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</si>
  <si>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</si>
  <si>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</si>
  <si>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</si>
  <si>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</si>
  <si>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</si>
  <si>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</si>
  <si>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</si>
  <si>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</si>
  <si>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</si>
  <si>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</si>
  <si>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</si>
  <si>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</si>
  <si>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</si>
  <si>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</si>
  <si>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</si>
  <si>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</si>
  <si>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</si>
  <si>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</si>
  <si>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</si>
  <si>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</si>
  <si>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</si>
  <si>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</si>
  <si>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</si>
  <si>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</si>
  <si>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</si>
  <si>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</si>
  <si>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</si>
  <si>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</si>
  <si>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</si>
  <si>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</si>
  <si>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</si>
  <si>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</si>
  <si>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</si>
  <si>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</si>
  <si>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</si>
  <si>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</si>
  <si>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</si>
  <si>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</si>
  <si>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</si>
  <si>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</si>
  <si>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</si>
  <si>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</si>
  <si>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</si>
  <si>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</si>
  <si>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</si>
  <si>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</si>
  <si>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</si>
  <si>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</si>
  <si>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</si>
  <si>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</si>
  <si>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</si>
  <si>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</si>
  <si>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</si>
  <si>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</si>
  <si>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</si>
  <si>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</si>
  <si>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</si>
  <si>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</si>
  <si>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</si>
  <si>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</si>
  <si>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</si>
  <si>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</si>
  <si>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</si>
  <si>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</si>
  <si>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</si>
  <si>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</si>
  <si>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</si>
  <si>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</si>
  <si>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</si>
  <si>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</si>
  <si>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</si>
  <si>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</si>
  <si>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</si>
  <si>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</si>
  <si>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</si>
  <si>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</si>
  <si>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</si>
  <si>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</si>
  <si>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</si>
  <si>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</si>
  <si>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</si>
  <si>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</si>
  <si>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</si>
  <si>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</si>
  <si>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</si>
  <si>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</si>
  <si>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</si>
  <si>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</si>
  <si>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</si>
  <si>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</si>
  <si>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</si>
  <si>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</si>
  <si>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</si>
  <si>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</si>
  <si>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</si>
  <si>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</si>
  <si>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</si>
  <si>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</si>
  <si>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</si>
  <si>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</si>
  <si>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</si>
  <si>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</si>
  <si>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</si>
  <si>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</si>
  <si>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</si>
  <si>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</si>
  <si>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</si>
  <si>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</si>
  <si>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</si>
  <si>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</si>
  <si>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</si>
  <si>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</si>
  <si>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</si>
  <si>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</si>
  <si>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</si>
  <si>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</si>
  <si>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</si>
  <si>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</si>
  <si>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</si>
  <si>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</si>
  <si>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</si>
  <si>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</si>
  <si>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</si>
  <si>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</si>
  <si>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</si>
  <si>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</si>
  <si>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</si>
  <si>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</si>
  <si>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</si>
  <si>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</si>
  <si>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</si>
  <si>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</si>
  <si>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</si>
  <si>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</si>
  <si>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</si>
  <si>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</si>
  <si>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</si>
  <si>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</si>
  <si>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</si>
  <si>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</si>
  <si>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</si>
  <si>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</si>
  <si>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</si>
  <si>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</si>
  <si>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</si>
  <si>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</si>
  <si>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</si>
  <si>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</si>
  <si>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</si>
  <si>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</si>
  <si>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</si>
  <si>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</si>
  <si>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</si>
  <si>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</si>
  <si>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</si>
  <si>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</si>
  <si>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</si>
  <si>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</si>
  <si>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</si>
  <si>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</si>
  <si>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</si>
  <si>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</si>
  <si>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</si>
  <si>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</si>
  <si>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</si>
  <si>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</si>
  <si>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</si>
  <si>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</si>
  <si>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</si>
  <si>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</si>
  <si>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</si>
  <si>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</si>
  <si>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</si>
  <si>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</si>
  <si>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</si>
  <si>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</si>
  <si>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</si>
  <si>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</si>
  <si>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</si>
  <si>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</si>
  <si>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</si>
  <si>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</si>
  <si>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</si>
  <si>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</si>
  <si>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</si>
  <si>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</si>
  <si>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</si>
  <si>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</si>
  <si>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</si>
  <si>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</si>
  <si>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</si>
  <si>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</si>
  <si>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</si>
  <si>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</si>
  <si>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</si>
  <si>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</si>
  <si>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</si>
  <si>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</si>
  <si>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</si>
  <si>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</si>
  <si>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</si>
  <si>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</si>
  <si>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</si>
  <si>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</si>
  <si>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</si>
  <si>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</si>
  <si>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</si>
  <si>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</si>
  <si>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</si>
  <si>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</si>
  <si>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</si>
  <si>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</si>
  <si>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</si>
  <si>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</si>
  <si>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</si>
  <si>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</si>
  <si>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</si>
  <si>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</si>
  <si>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</si>
  <si>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</si>
  <si>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</si>
  <si>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</si>
  <si>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</si>
  <si>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</si>
  <si>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</si>
  <si>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</si>
  <si>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</si>
  <si>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</si>
  <si>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</si>
  <si>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</si>
  <si>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</si>
  <si>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</si>
  <si>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</si>
  <si>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</si>
  <si>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</si>
  <si>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</si>
  <si>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</si>
  <si>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</si>
  <si>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</si>
  <si>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</si>
  <si>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</si>
  <si>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</si>
  <si>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</si>
  <si>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</si>
  <si>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</si>
  <si>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</si>
  <si>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</si>
  <si>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</si>
  <si>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</si>
  <si>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</si>
  <si>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</si>
  <si>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</si>
  <si>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</si>
  <si>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</si>
  <si>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</si>
  <si>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</si>
  <si>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</si>
  <si>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</si>
  <si>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</si>
  <si>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</si>
  <si>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</si>
  <si>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</si>
  <si>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</si>
  <si>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</si>
  <si>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</si>
  <si>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</si>
  <si>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</si>
  <si>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</si>
  <si>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</si>
  <si>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</si>
  <si>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</si>
  <si>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</si>
  <si>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</si>
  <si>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</si>
  <si>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</si>
  <si>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</si>
  <si>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</si>
  <si>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</si>
  <si>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</si>
  <si>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</si>
  <si>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</si>
  <si>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</si>
  <si>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</si>
  <si>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</si>
  <si>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</si>
  <si>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</si>
  <si>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</si>
  <si>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</si>
  <si>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</si>
  <si>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</si>
  <si>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</si>
  <si>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</si>
  <si>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</si>
  <si>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</si>
  <si>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</si>
  <si>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</si>
  <si>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</si>
  <si>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</si>
  <si>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</si>
  <si>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</si>
  <si>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</si>
  <si>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</si>
  <si>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</si>
  <si>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</si>
  <si>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</si>
  <si>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</si>
  <si>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</si>
  <si>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</si>
  <si>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</si>
  <si>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</si>
  <si>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</si>
  <si>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</si>
  <si>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</si>
  <si>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</si>
  <si>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</si>
  <si>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</si>
  <si>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</si>
  <si>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</si>
  <si>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</si>
  <si>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</si>
  <si>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</si>
  <si>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</si>
  <si>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</si>
  <si>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</si>
  <si>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</si>
  <si>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</si>
  <si>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</si>
  <si>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</si>
  <si>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</si>
  <si>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</si>
  <si>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</si>
  <si>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</si>
  <si>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</si>
  <si>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</si>
  <si>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</si>
  <si>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</si>
  <si>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</si>
  <si>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</si>
  <si>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</si>
  <si>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</si>
  <si>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</si>
  <si>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</si>
  <si>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</si>
  <si>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</si>
  <si>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</si>
  <si>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</si>
  <si>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</si>
  <si>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</si>
  <si>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</si>
  <si>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</si>
  <si>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</si>
  <si>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</si>
  <si>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</si>
  <si>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</si>
  <si>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</si>
  <si>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</si>
  <si>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</si>
  <si>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</si>
  <si>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</si>
  <si>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</si>
  <si>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</si>
  <si>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</si>
  <si>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</si>
  <si>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</si>
  <si>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</si>
  <si>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</si>
  <si>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</si>
  <si>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</si>
  <si>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</si>
  <si>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</si>
  <si>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</si>
  <si>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</si>
  <si>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</si>
  <si>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</si>
  <si>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</si>
  <si>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</si>
  <si>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</si>
  <si>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</si>
  <si>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</si>
  <si>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</si>
  <si>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</si>
  <si>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</si>
  <si>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</si>
  <si>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</si>
  <si>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</si>
  <si>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</si>
  <si>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</si>
  <si>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</si>
  <si>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</si>
  <si>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</si>
  <si>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</si>
  <si>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</si>
  <si>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</si>
  <si>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</si>
  <si>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</si>
  <si>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</si>
  <si>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</si>
  <si>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</si>
  <si>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</si>
  <si>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</si>
  <si>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</si>
  <si>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</si>
  <si>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</si>
  <si>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</si>
  <si>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</si>
  <si>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</si>
  <si>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</si>
  <si>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</si>
  <si>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</si>
  <si>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</si>
  <si>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</si>
  <si>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</si>
  <si>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</si>
  <si>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</si>
  <si>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</si>
  <si>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</si>
  <si>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</si>
  <si>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</si>
  <si>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</si>
  <si>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</si>
  <si>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</si>
  <si>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</si>
  <si>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</si>
  <si>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</si>
  <si>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</si>
  <si>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</si>
  <si>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</si>
  <si>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</si>
  <si>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</si>
  <si>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</si>
  <si>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</si>
  <si>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</si>
  <si>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</si>
  <si>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</si>
  <si>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</si>
  <si>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</si>
  <si>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</si>
  <si>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</si>
  <si>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</si>
  <si>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</si>
  <si>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</si>
  <si>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</si>
  <si>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</si>
  <si>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</si>
  <si>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</si>
  <si>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</si>
  <si>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</si>
  <si>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</si>
  <si>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</si>
  <si>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</si>
  <si>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</si>
  <si>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</si>
  <si>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</si>
  <si>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</si>
  <si>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</si>
  <si>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</si>
  <si>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</si>
  <si>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</si>
  <si>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</si>
  <si>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</si>
  <si>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</si>
  <si>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</si>
  <si>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</si>
  <si>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</si>
  <si>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</si>
  <si>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</si>
  <si>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</si>
  <si>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</si>
  <si>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</si>
  <si>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</si>
  <si>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</si>
  <si>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</si>
  <si>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</si>
  <si>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</si>
  <si>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</si>
  <si>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</si>
  <si>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</si>
  <si>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</si>
  <si>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</si>
  <si>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</si>
  <si>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</si>
  <si>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</si>
  <si>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</si>
  <si>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</si>
  <si>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</si>
  <si>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</si>
  <si>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</si>
  <si>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</si>
  <si>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</si>
  <si>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</si>
  <si>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</si>
  <si>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</si>
  <si>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</si>
  <si>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</si>
  <si>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</si>
  <si>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</si>
  <si>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</si>
  <si>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</si>
  <si>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</si>
  <si>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</si>
  <si>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</si>
  <si>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</si>
  <si>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</si>
  <si>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</si>
  <si>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</si>
  <si>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</si>
  <si>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</si>
  <si>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</si>
  <si>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</si>
  <si>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</si>
  <si>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</si>
  <si>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</si>
  <si>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</si>
  <si>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</si>
  <si>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</si>
  <si>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</si>
  <si>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</si>
  <si>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</si>
  <si>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</si>
  <si>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</si>
  <si>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</si>
  <si>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</si>
  <si>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</si>
  <si>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</si>
  <si>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</si>
  <si>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</si>
  <si>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</si>
  <si>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</si>
  <si>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</si>
  <si>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</si>
  <si>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</si>
  <si>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</si>
  <si>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</si>
  <si>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</si>
  <si>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</si>
  <si>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</si>
  <si>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</si>
  <si>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</si>
  <si>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</si>
  <si>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</si>
  <si>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</si>
  <si>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</si>
  <si>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</si>
  <si>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</si>
  <si>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</si>
  <si>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</si>
  <si>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</si>
  <si>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</si>
  <si>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</si>
  <si>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</si>
  <si>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</si>
  <si>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</si>
  <si>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</si>
  <si>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</si>
  <si>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</si>
  <si>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</si>
  <si>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</si>
  <si>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</si>
  <si>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</si>
  <si>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</si>
  <si>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</si>
  <si>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</si>
  <si>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</si>
  <si>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</si>
  <si>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</si>
  <si>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</si>
  <si>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</si>
  <si>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</si>
  <si>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</si>
  <si>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</si>
  <si>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</si>
  <si>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</si>
  <si>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</si>
  <si>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</si>
  <si>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</si>
  <si>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</si>
  <si>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</si>
  <si>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</si>
  <si>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</si>
  <si>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</si>
  <si>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</si>
  <si>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</si>
  <si>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</si>
  <si>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</si>
  <si>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</si>
  <si>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</si>
  <si>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</si>
  <si>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</si>
  <si>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</si>
  <si>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</si>
  <si>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</si>
  <si>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</si>
  <si>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</si>
  <si>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</si>
  <si>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</si>
  <si>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</si>
  <si>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</si>
  <si>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</si>
  <si>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</si>
  <si>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</si>
  <si>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</si>
  <si>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</si>
  <si>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</si>
  <si>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</si>
  <si>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</si>
  <si>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</si>
  <si>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</si>
  <si>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</si>
  <si>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</si>
  <si>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</si>
  <si>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</si>
  <si>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</si>
  <si>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</si>
  <si>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</si>
  <si>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</si>
  <si>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</si>
  <si>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</si>
  <si>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</si>
  <si>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</si>
  <si>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</si>
  <si>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</si>
  <si>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</si>
  <si>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</si>
  <si>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</si>
  <si>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</si>
  <si>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</si>
  <si>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</si>
  <si>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</si>
  <si>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</si>
  <si>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</si>
  <si>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</si>
  <si>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</si>
  <si>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</si>
  <si>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</si>
  <si>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</si>
  <si>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</si>
  <si>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</si>
  <si>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</si>
  <si>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</si>
  <si>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</si>
  <si>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</si>
  <si>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</si>
  <si>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</si>
  <si>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</si>
  <si>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</si>
  <si>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</si>
  <si>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</si>
  <si>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</si>
  <si>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</si>
  <si>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</si>
  <si>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</si>
  <si>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</si>
  <si>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</si>
  <si>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</si>
  <si>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</si>
  <si>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</si>
  <si>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</si>
  <si>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</si>
  <si>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</si>
  <si>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</si>
  <si>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</si>
  <si>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</si>
  <si>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</si>
  <si>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</si>
  <si>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</si>
  <si>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</si>
  <si>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</si>
  <si>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</si>
  <si>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</si>
  <si>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</si>
  <si>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</si>
  <si>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</si>
  <si>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</si>
  <si>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</si>
  <si>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</si>
  <si>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</si>
  <si>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</si>
  <si>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</si>
  <si>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</si>
  <si>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</si>
  <si>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</si>
  <si>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</si>
  <si>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</si>
  <si>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</si>
  <si>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</si>
  <si>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</si>
  <si>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</si>
  <si>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</si>
  <si>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</si>
  <si>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</si>
  <si>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</si>
  <si>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</si>
  <si>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</si>
  <si>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</si>
  <si>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</si>
  <si>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</si>
  <si>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</si>
  <si>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</si>
  <si>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</si>
  <si>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</si>
  <si>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</si>
  <si>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</si>
  <si>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</si>
  <si>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</si>
  <si>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</si>
  <si>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</si>
  <si>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</si>
  <si>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</si>
  <si>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</si>
  <si>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</si>
  <si>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</si>
  <si>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</si>
  <si>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</si>
  <si>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</si>
  <si>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</si>
  <si>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</si>
  <si>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</si>
  <si>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</si>
  <si>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</si>
  <si>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</si>
  <si>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</si>
  <si>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</si>
  <si>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</si>
  <si>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</si>
  <si>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</si>
  <si>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</si>
  <si>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</si>
  <si>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</si>
  <si>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</si>
  <si>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</si>
  <si>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</si>
  <si>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</si>
  <si>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</si>
  <si>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</si>
  <si>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</si>
  <si>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</si>
  <si>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</si>
  <si>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</si>
  <si>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</si>
  <si>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</si>
  <si>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</si>
  <si>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</si>
  <si>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</si>
  <si>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</si>
  <si>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</si>
  <si>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</si>
  <si>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</si>
  <si>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</si>
  <si>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</si>
  <si>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</si>
  <si>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</si>
  <si>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</si>
  <si>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</si>
  <si>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</si>
  <si>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</si>
  <si>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</si>
  <si>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</si>
  <si>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</si>
  <si>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</si>
  <si>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</si>
  <si>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</si>
  <si>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</si>
  <si>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</si>
  <si>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</si>
  <si>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</si>
  <si>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</si>
  <si>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</si>
  <si>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</si>
  <si>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</si>
  <si>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</si>
  <si>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</si>
  <si>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</si>
  <si>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</si>
  <si>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</si>
  <si>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</si>
  <si>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</si>
  <si>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</si>
  <si>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</si>
  <si>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</si>
  <si>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</si>
  <si>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</si>
  <si>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</si>
  <si>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</si>
  <si>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</si>
  <si>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</si>
  <si>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</si>
  <si>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</si>
  <si>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</si>
  <si>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</si>
  <si>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</si>
  <si>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</si>
  <si>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</si>
  <si>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</si>
  <si>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</si>
  <si>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</si>
  <si>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</si>
  <si>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</si>
  <si>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</si>
  <si>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</si>
  <si>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</si>
  <si>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</si>
  <si>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</si>
  <si>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</si>
  <si>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</si>
  <si>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</si>
  <si>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</si>
  <si>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</si>
  <si>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</si>
  <si>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</si>
  <si>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</si>
  <si>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</si>
  <si>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</si>
  <si>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</si>
  <si>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</si>
  <si>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</si>
  <si>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</si>
  <si>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</si>
  <si>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</si>
  <si>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</si>
  <si>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</si>
  <si>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</si>
  <si>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</si>
  <si>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</si>
  <si>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</si>
  <si>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</si>
  <si>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</si>
  <si>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</si>
  <si>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</si>
  <si>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</si>
  <si>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</si>
  <si>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</si>
  <si>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</si>
  <si>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</si>
  <si>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</si>
  <si>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</si>
  <si>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</si>
  <si>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</si>
  <si>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</si>
  <si>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</si>
  <si>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</si>
  <si>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</si>
  <si>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</si>
  <si>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</si>
  <si>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</si>
  <si>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</si>
  <si>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</si>
  <si>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</si>
  <si>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</si>
  <si>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</si>
  <si>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</si>
  <si>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</si>
  <si>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</si>
  <si>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</si>
  <si>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</si>
  <si>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</si>
  <si>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</si>
  <si>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</si>
  <si>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</si>
  <si>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</si>
  <si>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</si>
  <si>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</si>
  <si>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</si>
  <si>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</si>
  <si>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</si>
  <si>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</si>
  <si>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</si>
  <si>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</si>
  <si>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</si>
  <si>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</si>
  <si>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</si>
  <si>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</si>
  <si>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</si>
  <si>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</si>
  <si>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</si>
  <si>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</si>
  <si>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</si>
  <si>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</si>
  <si>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</si>
  <si>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</si>
  <si>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</si>
  <si>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</si>
  <si>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</si>
  <si>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</si>
  <si>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</si>
  <si>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</si>
  <si>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</si>
  <si>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</si>
  <si>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</si>
  <si>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</si>
  <si>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</si>
  <si>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</si>
  <si>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</si>
  <si>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</si>
  <si>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</si>
  <si>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</si>
  <si>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</si>
  <si>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</si>
  <si>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</si>
  <si>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</si>
  <si>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</si>
  <si>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</si>
  <si>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</si>
  <si>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</si>
  <si>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</si>
  <si>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</si>
  <si>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</si>
  <si>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</si>
  <si>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</si>
  <si>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</si>
  <si>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</si>
  <si>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</si>
  <si>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</si>
  <si>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</si>
  <si>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</si>
  <si>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</si>
  <si>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</si>
  <si>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</si>
  <si>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</si>
  <si>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</si>
  <si>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</si>
  <si>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</si>
  <si>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</si>
  <si>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</si>
  <si>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</si>
  <si>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</si>
  <si>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</si>
  <si>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</si>
  <si>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</si>
  <si>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</si>
  <si>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</si>
  <si>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</si>
  <si>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</si>
  <si>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</si>
  <si>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</si>
  <si>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</si>
  <si>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</si>
  <si>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</si>
  <si>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</si>
  <si>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</si>
  <si>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</si>
  <si>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</si>
  <si>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</si>
  <si>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</si>
  <si>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</si>
  <si>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</si>
  <si>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</si>
  <si>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</si>
  <si>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</si>
  <si>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</si>
  <si>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</si>
  <si>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</si>
  <si>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</si>
  <si>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</si>
  <si>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</si>
  <si>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</si>
  <si>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</si>
  <si>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</si>
  <si>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</si>
  <si>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</si>
  <si>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</si>
  <si>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</si>
  <si>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</si>
  <si>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</si>
  <si>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</si>
  <si>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</si>
  <si>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</si>
  <si>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</si>
  <si>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</si>
  <si>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</si>
  <si>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</si>
  <si>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</si>
  <si>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</si>
  <si>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</si>
  <si>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</si>
  <si>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</si>
  <si>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</si>
  <si>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</si>
  <si>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</si>
  <si>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</si>
  <si>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</si>
  <si>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</si>
  <si>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</si>
  <si>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</si>
  <si>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</si>
  <si>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</si>
  <si>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</si>
  <si>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</si>
  <si>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</si>
  <si>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</si>
  <si>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</si>
  <si>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</si>
  <si>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</si>
  <si>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</si>
  <si>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</si>
  <si>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</si>
  <si>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</si>
  <si>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</si>
  <si>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</si>
  <si>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</si>
  <si>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</si>
  <si>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</si>
  <si>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</si>
  <si>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</si>
  <si>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</si>
  <si>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</si>
  <si>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</si>
  <si>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</si>
  <si>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</si>
  <si>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</si>
  <si>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</si>
  <si>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</si>
  <si>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</si>
  <si>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</si>
  <si>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</si>
  <si>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</si>
  <si>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</si>
  <si>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</si>
  <si>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</si>
  <si>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</si>
  <si>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</si>
  <si>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</si>
  <si>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</si>
  <si>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</si>
  <si>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</si>
  <si>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</si>
  <si>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</si>
  <si>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</si>
  <si>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</si>
  <si>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</si>
  <si>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</si>
  <si>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</si>
  <si>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</si>
  <si>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</si>
  <si>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</si>
  <si>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</si>
  <si>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</si>
  <si>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</si>
  <si>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</si>
  <si>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</si>
  <si>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</si>
  <si>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</si>
  <si>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</si>
  <si>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</si>
  <si>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</si>
  <si>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</si>
  <si>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</si>
  <si>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</si>
  <si>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</si>
  <si>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</si>
  <si>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</si>
  <si>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</si>
  <si>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</si>
  <si>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</si>
  <si>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</si>
  <si>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</si>
  <si>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</si>
  <si>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</si>
  <si>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</si>
  <si>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</si>
  <si>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</si>
  <si>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</si>
  <si>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</si>
  <si>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</si>
  <si>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</si>
  <si>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</si>
  <si>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</si>
  <si>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</si>
  <si>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</si>
  <si>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</si>
  <si>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</si>
  <si>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</si>
  <si>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</si>
  <si>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</si>
  <si>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</si>
  <si>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</si>
  <si>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</si>
  <si>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</si>
  <si>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</si>
  <si>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</si>
  <si>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</si>
  <si>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</si>
  <si>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</si>
  <si>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</si>
  <si>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</si>
  <si>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</si>
  <si>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</si>
  <si>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</si>
  <si>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</si>
  <si>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</si>
  <si>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</si>
  <si>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</si>
  <si>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</si>
  <si>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</si>
  <si>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</si>
  <si>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</si>
  <si>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</si>
  <si>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</si>
  <si>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</si>
  <si>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</si>
  <si>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</si>
  <si>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</si>
  <si>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</si>
  <si>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</si>
  <si>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</si>
  <si>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</si>
  <si>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</si>
  <si>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</si>
  <si>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</si>
  <si>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</si>
  <si>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</si>
  <si>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</si>
  <si>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</si>
  <si>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</si>
  <si>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</si>
  <si>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</si>
  <si>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</si>
  <si>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</si>
  <si>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</si>
  <si>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</si>
  <si>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</si>
  <si>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</si>
  <si>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</si>
  <si>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</si>
  <si>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</si>
  <si>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</si>
  <si>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</si>
  <si>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</si>
  <si>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</si>
  <si>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</si>
  <si>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</si>
  <si>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</si>
  <si>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</si>
  <si>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</si>
  <si>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</si>
  <si>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</si>
  <si>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</si>
  <si>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</si>
  <si>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</si>
  <si>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</si>
  <si>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</si>
  <si>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</si>
  <si>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</si>
  <si>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</si>
  <si>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</si>
  <si>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</si>
  <si>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</si>
  <si>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</si>
  <si>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</si>
  <si>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</si>
  <si>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</si>
  <si>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</si>
  <si>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</si>
  <si>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</si>
  <si>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</si>
  <si>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</si>
  <si>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</si>
  <si>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</si>
  <si>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</si>
  <si>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</si>
  <si>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</si>
  <si>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</si>
  <si>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</si>
  <si>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</si>
  <si>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</si>
  <si>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</si>
  <si>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</si>
  <si>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</si>
  <si>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</si>
  <si>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</si>
  <si>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</si>
  <si>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</si>
  <si>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</si>
  <si>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</si>
  <si>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</si>
  <si>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</si>
  <si>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</si>
  <si>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</si>
  <si>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</si>
  <si>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</si>
  <si>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</si>
  <si>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</si>
  <si>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</si>
  <si>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</si>
  <si>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</si>
  <si>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</si>
  <si>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</si>
  <si>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</si>
  <si>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</si>
  <si>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</si>
  <si>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</si>
  <si>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</si>
  <si>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</si>
  <si>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</si>
  <si>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</si>
  <si>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</si>
  <si>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</si>
  <si>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</si>
  <si>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</si>
  <si>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</si>
  <si>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</si>
  <si>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</si>
  <si>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</si>
  <si>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</si>
  <si>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</si>
  <si>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</si>
  <si>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</si>
  <si>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</si>
  <si>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</si>
  <si>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</si>
  <si>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</si>
  <si>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</si>
  <si>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</si>
  <si>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</si>
  <si>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</si>
  <si>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</si>
  <si>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</si>
  <si>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</si>
  <si>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</si>
  <si>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</si>
  <si>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</si>
  <si>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</si>
  <si>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</si>
  <si>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</si>
  <si>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</si>
  <si>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</si>
  <si>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</si>
  <si>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</si>
  <si>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</si>
  <si>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</si>
  <si>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</si>
  <si>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</si>
  <si>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</si>
  <si>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</si>
  <si>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</si>
  <si>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</si>
  <si>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</si>
  <si>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</si>
  <si>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</si>
  <si>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</si>
  <si>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</si>
  <si>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</si>
  <si>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</si>
  <si>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</si>
  <si>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</si>
  <si>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</si>
  <si>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</si>
  <si>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</si>
  <si>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</si>
  <si>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</si>
  <si>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</si>
  <si>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</si>
  <si>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</si>
  <si>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</si>
  <si>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</si>
  <si>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</si>
  <si>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</si>
  <si>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</si>
  <si>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</si>
  <si>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</si>
  <si>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</si>
  <si>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</si>
  <si>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</si>
  <si>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</si>
  <si>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</si>
  <si>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</si>
  <si>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</si>
  <si>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</si>
  <si>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</si>
  <si>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</si>
  <si>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</si>
  <si>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</si>
  <si>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</si>
  <si>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</si>
  <si>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</si>
  <si>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</si>
  <si>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</si>
  <si>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</si>
  <si>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</si>
  <si>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</si>
  <si>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</si>
  <si>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</si>
  <si>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</si>
  <si>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</si>
  <si>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</si>
  <si>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</si>
  <si>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</si>
  <si>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</si>
  <si>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</si>
  <si>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</si>
  <si>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</si>
  <si>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</si>
  <si>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</si>
  <si>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</si>
  <si>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</si>
  <si>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</si>
  <si>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</si>
  <si>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</si>
  <si>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</si>
  <si>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</si>
  <si>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</si>
  <si>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</si>
  <si>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</si>
  <si>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</si>
  <si>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</si>
  <si>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</si>
  <si>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</si>
  <si>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</si>
  <si>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</si>
  <si>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</si>
  <si>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</si>
  <si>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</si>
  <si>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</si>
  <si>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</si>
  <si>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</si>
  <si>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</si>
  <si>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</si>
  <si>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</si>
  <si>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</si>
  <si>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</si>
  <si>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</si>
  <si>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</si>
  <si>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</si>
  <si>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</si>
  <si>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</si>
  <si>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</si>
  <si>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</si>
  <si>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</si>
  <si>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</si>
  <si>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</si>
  <si>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</si>
  <si>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</si>
  <si>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</si>
  <si>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</si>
  <si>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</si>
  <si>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</si>
  <si>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</si>
  <si>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</si>
  <si>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</si>
  <si>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</si>
  <si>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</si>
  <si>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</si>
  <si>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</si>
  <si>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</si>
  <si>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</si>
  <si>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</si>
  <si>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</si>
  <si>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</si>
  <si>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</si>
  <si>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</si>
  <si>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</si>
  <si>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</si>
  <si>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</si>
  <si>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</si>
  <si>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</si>
  <si>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</si>
  <si>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</si>
  <si>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</si>
  <si>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</si>
  <si>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</si>
  <si>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</si>
  <si>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</si>
  <si>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</si>
  <si>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</si>
  <si>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</si>
  <si>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</si>
  <si>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</si>
  <si>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</si>
  <si>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</si>
  <si>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</si>
  <si>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</si>
  <si>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</si>
  <si>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</si>
  <si>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</si>
  <si>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</si>
  <si>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</si>
  <si>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</si>
  <si>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</si>
  <si>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</si>
  <si>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</si>
  <si>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</si>
  <si>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</si>
  <si>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</si>
  <si>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</si>
  <si>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</si>
  <si>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</si>
  <si>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</si>
  <si>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</si>
  <si>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</si>
  <si>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</si>
  <si>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</si>
  <si>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</si>
  <si>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</si>
  <si>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</si>
  <si>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</si>
  <si>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</si>
  <si>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</si>
  <si>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</si>
  <si>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</si>
  <si>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</si>
  <si>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</si>
  <si>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</si>
  <si>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</si>
  <si>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</si>
  <si>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</si>
  <si>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</si>
  <si>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</si>
  <si>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</si>
  <si>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</si>
  <si>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</si>
  <si>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</si>
  <si>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</si>
  <si>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</si>
  <si>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</si>
  <si>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</si>
  <si>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</si>
  <si>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</si>
  <si>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</si>
  <si>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</si>
  <si>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</si>
  <si>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</si>
  <si>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</si>
  <si>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</si>
  <si>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</si>
  <si>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</si>
  <si>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</si>
  <si>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</si>
  <si>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</si>
  <si>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</si>
  <si>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</si>
  <si>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</si>
  <si>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</si>
  <si>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</si>
  <si>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</si>
  <si>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</si>
  <si>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</si>
  <si>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</si>
  <si>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</si>
  <si>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</si>
  <si>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</si>
  <si>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</si>
  <si>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</si>
  <si>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</si>
  <si>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</si>
  <si>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</si>
  <si>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</si>
  <si>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</si>
  <si>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</si>
  <si>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</si>
  <si>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</si>
  <si>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</si>
  <si>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</si>
  <si>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</si>
  <si>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</si>
  <si>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</si>
  <si>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</si>
  <si>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</si>
  <si>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</si>
  <si>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</si>
  <si>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</si>
  <si>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</si>
  <si>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</si>
  <si>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</si>
  <si>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</si>
  <si>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</si>
  <si>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</si>
  <si>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</si>
  <si>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</si>
  <si>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</si>
  <si>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</si>
  <si>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</si>
  <si>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</si>
  <si>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</si>
  <si>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</si>
  <si>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</si>
  <si>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</si>
  <si>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</si>
  <si>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</si>
  <si>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</si>
  <si>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</si>
  <si>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</si>
  <si>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</si>
  <si>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</si>
  <si>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</si>
  <si>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</si>
  <si>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</si>
  <si>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</si>
  <si>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</si>
  <si>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</si>
  <si>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</si>
  <si>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</si>
  <si>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</si>
  <si>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</si>
  <si>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</si>
  <si>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</si>
  <si>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</si>
  <si>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</si>
  <si>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</si>
  <si>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</si>
  <si>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</si>
  <si>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</si>
  <si>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</si>
  <si>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</si>
  <si>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</si>
  <si>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</si>
  <si>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</si>
  <si>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</si>
  <si>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</si>
  <si>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</si>
  <si>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</si>
  <si>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</si>
  <si>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</si>
  <si>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</si>
  <si>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</si>
  <si>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</si>
  <si>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</si>
  <si>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</si>
  <si>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</si>
  <si>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</si>
  <si>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</si>
  <si>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</si>
  <si>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</si>
  <si>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</si>
  <si>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</si>
  <si>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</si>
  <si>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</si>
  <si>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</si>
  <si>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</si>
  <si>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</si>
  <si>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</si>
  <si>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</si>
  <si>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</si>
  <si>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</si>
  <si>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</si>
  <si>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</si>
  <si>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</si>
  <si>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</si>
  <si>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</si>
  <si>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</si>
  <si>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</si>
  <si>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</si>
  <si>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</si>
  <si>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</si>
  <si>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</si>
  <si>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</si>
  <si>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</si>
  <si>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</si>
  <si>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</si>
  <si>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</si>
  <si>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</si>
  <si>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</si>
  <si>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</si>
  <si>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</si>
  <si>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</si>
  <si>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</si>
  <si>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</si>
  <si>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</si>
  <si>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</si>
  <si>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</si>
  <si>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</si>
  <si>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</si>
  <si>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</si>
  <si>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</si>
  <si>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</si>
  <si>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</si>
  <si>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</si>
  <si>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</si>
  <si>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</si>
  <si>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</si>
  <si>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</si>
  <si>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</si>
  <si>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</si>
  <si>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</si>
  <si>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</si>
  <si>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</si>
  <si>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</si>
  <si>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</si>
  <si>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</si>
  <si>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</si>
  <si>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</si>
  <si>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</si>
  <si>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</si>
  <si>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</si>
  <si>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</si>
  <si>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</si>
  <si>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</si>
  <si>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</si>
  <si>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</si>
  <si>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</si>
  <si>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</si>
  <si>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</si>
  <si>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</si>
  <si>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</si>
  <si>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</si>
  <si>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</si>
  <si>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</si>
  <si>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</si>
  <si>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</si>
  <si>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</si>
  <si>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</si>
  <si>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</si>
  <si>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</si>
  <si>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</si>
  <si>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</si>
  <si>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</si>
  <si>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</si>
  <si>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</si>
  <si>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</si>
  <si>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</si>
  <si>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</si>
  <si>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</si>
  <si>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</si>
  <si>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</si>
  <si>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</si>
  <si>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</si>
  <si>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</si>
  <si>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</si>
  <si>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</si>
  <si>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</si>
  <si>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</si>
  <si>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</si>
  <si>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</si>
  <si>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</si>
  <si>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</si>
  <si>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</si>
  <si>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</si>
  <si>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</si>
  <si>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</si>
  <si>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</si>
  <si>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</si>
  <si>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</si>
  <si>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</si>
  <si>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</si>
  <si>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</si>
  <si>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</si>
  <si>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</si>
  <si>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</si>
  <si>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</si>
  <si>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</si>
  <si>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</si>
  <si>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</si>
  <si>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</si>
  <si>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</si>
  <si>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</si>
  <si>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</si>
  <si>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</si>
  <si>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</si>
  <si>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</si>
  <si>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</si>
  <si>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</si>
  <si>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</si>
  <si>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</si>
  <si>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</si>
  <si>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</si>
  <si>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</si>
  <si>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</si>
  <si>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</si>
  <si>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</si>
  <si>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</si>
  <si>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</si>
  <si>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</si>
  <si>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</si>
  <si>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</si>
  <si>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</si>
  <si>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</si>
  <si>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</si>
  <si>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</si>
  <si>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</si>
  <si>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</si>
  <si>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</si>
  <si>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</si>
  <si>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</si>
  <si>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</si>
  <si>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</si>
  <si>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</si>
  <si>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</si>
  <si>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</si>
  <si>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</si>
  <si>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</si>
  <si>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</si>
  <si>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</si>
  <si>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</si>
  <si>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</si>
  <si>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</si>
  <si>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</si>
  <si>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</si>
  <si>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</si>
  <si>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</si>
  <si>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</si>
  <si>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</si>
  <si>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</si>
  <si>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</si>
  <si>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</si>
  <si>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</si>
  <si>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</si>
  <si>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</si>
  <si>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</si>
  <si>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</si>
  <si>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</si>
  <si>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</si>
  <si>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</si>
  <si>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</si>
  <si>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</si>
  <si>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</si>
  <si>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</si>
  <si>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</si>
  <si>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</si>
  <si>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</si>
  <si>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</si>
  <si>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</si>
  <si>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</si>
  <si>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</si>
  <si>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</si>
  <si>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</si>
  <si>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</si>
  <si>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</si>
  <si>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</si>
  <si>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</si>
  <si>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</si>
  <si>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</si>
  <si>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</si>
  <si>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</si>
  <si>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</si>
  <si>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</si>
  <si>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</si>
  <si>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</si>
  <si>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</si>
  <si>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</si>
  <si>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</si>
  <si>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</si>
  <si>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</si>
  <si>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</si>
  <si>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</si>
  <si>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</si>
  <si>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</si>
  <si>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</si>
  <si>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</si>
  <si>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</si>
  <si>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</si>
  <si>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</si>
  <si>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</si>
  <si>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</si>
  <si>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</si>
  <si>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</si>
  <si>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</si>
  <si>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</si>
  <si>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</si>
  <si>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</si>
  <si>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</si>
  <si>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</si>
  <si>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</si>
  <si>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</si>
  <si>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</si>
  <si>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</si>
  <si>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</si>
  <si>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</si>
  <si>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</si>
  <si>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</si>
  <si>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</si>
  <si>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</si>
  <si>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</si>
  <si>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</si>
  <si>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</si>
  <si>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</si>
  <si>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</si>
  <si>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</si>
  <si>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</si>
  <si>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</si>
  <si>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</si>
  <si>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</si>
  <si>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</si>
  <si>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</si>
  <si>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</si>
  <si>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</si>
  <si>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</si>
  <si>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</si>
  <si>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</si>
  <si>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</si>
  <si>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</si>
  <si>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</si>
  <si>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</si>
  <si>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</si>
  <si>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</si>
  <si>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</si>
  <si>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</si>
  <si>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</si>
  <si>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</si>
  <si>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</si>
  <si>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</si>
  <si>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</si>
  <si>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</si>
  <si>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</si>
  <si>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</si>
  <si>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</si>
  <si>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</si>
  <si>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</si>
  <si>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</si>
  <si>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</si>
  <si>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</si>
  <si>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</si>
  <si>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</si>
  <si>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</si>
  <si>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</si>
  <si>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</si>
  <si>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</si>
  <si>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</si>
  <si>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</si>
  <si>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</si>
  <si>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</si>
  <si>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</si>
  <si>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</si>
  <si>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</si>
  <si>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</si>
  <si>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</si>
  <si>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</si>
  <si>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</si>
  <si>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</si>
  <si>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</si>
  <si>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</si>
  <si>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</si>
  <si>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</si>
  <si>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</si>
  <si>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</si>
  <si>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</si>
  <si>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</si>
  <si>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</si>
  <si>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</si>
  <si>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</si>
  <si>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</si>
  <si>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</si>
  <si>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</si>
  <si>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</si>
  <si>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</si>
  <si>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</si>
  <si>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</si>
  <si>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</si>
  <si>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</si>
  <si>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</si>
  <si>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</si>
  <si>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</si>
  <si>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</si>
  <si>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</si>
  <si>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</si>
  <si>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</si>
  <si>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</si>
  <si>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</si>
  <si>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</si>
  <si>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</si>
  <si>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</si>
  <si>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</si>
  <si>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</si>
  <si>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</si>
  <si>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</si>
  <si>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</si>
  <si>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</si>
  <si>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</si>
  <si>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</si>
  <si>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</si>
  <si>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</si>
  <si>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</si>
  <si>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</si>
  <si>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</si>
  <si>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</si>
  <si>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</si>
  <si>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</si>
  <si>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</si>
  <si>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</si>
  <si>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</si>
  <si>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</si>
  <si>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</si>
  <si>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</si>
  <si>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</si>
  <si>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</si>
  <si>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</si>
  <si>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</si>
  <si>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</si>
  <si>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</si>
  <si>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</si>
  <si>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</si>
  <si>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</si>
  <si>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</si>
  <si>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</si>
  <si>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</si>
  <si>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</si>
  <si>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</si>
  <si>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</si>
  <si>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</si>
  <si>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</si>
  <si>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</si>
  <si>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</si>
  <si>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</si>
  <si>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</si>
  <si>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</si>
  <si>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</si>
  <si>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</si>
  <si>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</si>
  <si>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</si>
  <si>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</si>
  <si>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</si>
  <si>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</si>
  <si>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</si>
  <si>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</si>
  <si>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</si>
  <si>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</si>
  <si>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</si>
  <si>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</si>
  <si>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</si>
  <si>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</si>
  <si>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</si>
  <si>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</si>
  <si>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</si>
  <si>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</si>
  <si>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</si>
  <si>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</si>
  <si>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</si>
  <si>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</si>
  <si>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</si>
  <si>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</si>
  <si>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</si>
  <si>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</si>
  <si>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</si>
  <si>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</si>
  <si>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</si>
  <si>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</si>
  <si>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</si>
  <si>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</si>
  <si>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</si>
  <si>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</si>
  <si>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</si>
  <si>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</si>
  <si>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</si>
  <si>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</si>
  <si>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</si>
  <si>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</si>
  <si>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</si>
  <si>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</si>
  <si>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</si>
  <si>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</si>
  <si>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</si>
  <si>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</si>
  <si>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</si>
  <si>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</si>
  <si>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</si>
  <si>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</si>
  <si>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</si>
  <si>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</si>
  <si>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</si>
  <si>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</si>
  <si>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</si>
  <si>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</si>
  <si>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</si>
  <si>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</si>
  <si>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</si>
  <si>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</si>
  <si>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</si>
  <si>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</si>
  <si>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</si>
  <si>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</si>
  <si>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</si>
  <si>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</si>
  <si>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</si>
  <si>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</si>
  <si>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</si>
  <si>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</si>
  <si>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</si>
  <si>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</si>
  <si>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</si>
  <si>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</si>
  <si>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</si>
  <si>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</si>
  <si>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</si>
  <si>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</si>
  <si>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</si>
  <si>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</si>
  <si>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</si>
  <si>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</si>
  <si>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</si>
  <si>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</si>
  <si>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</si>
  <si>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</si>
  <si>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</si>
  <si>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</si>
  <si>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</si>
  <si>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</si>
  <si>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</si>
  <si>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</si>
  <si>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</si>
  <si>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</si>
  <si>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</si>
  <si>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</si>
  <si>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</si>
  <si>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</si>
  <si>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</si>
  <si>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</si>
  <si>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</si>
  <si>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</si>
  <si>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</si>
  <si>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</si>
  <si>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</si>
  <si>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</si>
  <si>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</si>
  <si>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</si>
  <si>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</si>
  <si>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</si>
  <si>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</si>
  <si>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</si>
  <si>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</si>
  <si>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</si>
  <si>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</si>
  <si>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</si>
  <si>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</si>
  <si>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</si>
  <si>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</si>
  <si>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</si>
  <si>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</si>
  <si>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</si>
  <si>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</si>
  <si>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</si>
  <si>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</si>
  <si>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</si>
  <si>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</si>
  <si>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</si>
  <si>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</si>
  <si>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</si>
  <si>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</si>
  <si>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</si>
  <si>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</si>
  <si>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</si>
  <si>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</si>
  <si>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</si>
  <si>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</si>
  <si>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</si>
  <si>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</si>
  <si>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</si>
  <si>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</si>
  <si>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</si>
  <si>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</si>
  <si>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</si>
  <si>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</si>
  <si>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</si>
  <si>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</si>
  <si>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</si>
  <si>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</si>
  <si>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</si>
  <si>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</si>
  <si>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</si>
  <si>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</si>
  <si>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</si>
  <si>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</si>
  <si>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</si>
  <si>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</si>
  <si>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</si>
  <si>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</si>
  <si>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</si>
  <si>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</si>
  <si>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</si>
  <si>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</si>
  <si>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</si>
  <si>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</si>
  <si>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</si>
  <si>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</si>
  <si>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</si>
  <si>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</si>
  <si>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</si>
  <si>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</si>
  <si>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</si>
  <si>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</si>
  <si>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</si>
  <si>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</si>
  <si>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</si>
  <si>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</si>
  <si>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</si>
  <si>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</si>
  <si>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</si>
  <si>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</si>
  <si>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</si>
  <si>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</si>
  <si>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</si>
  <si>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</si>
  <si>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</si>
  <si>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</si>
  <si>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</si>
  <si>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</si>
  <si>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</si>
  <si>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</si>
  <si>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</si>
  <si>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</si>
  <si>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</si>
  <si>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</si>
  <si>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</si>
  <si>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</si>
  <si>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</si>
  <si>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</si>
  <si>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</si>
  <si>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</si>
  <si>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</si>
  <si>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</si>
  <si>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</si>
  <si>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</si>
  <si>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</si>
  <si>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</si>
  <si>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</si>
  <si>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</si>
  <si>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</si>
  <si>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</si>
  <si>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</si>
  <si>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</si>
  <si>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</si>
  <si>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</si>
  <si>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</si>
  <si>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</si>
  <si>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</si>
  <si>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</si>
  <si>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</si>
  <si>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</si>
  <si>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</si>
  <si>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</si>
  <si>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</si>
  <si>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</si>
  <si>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</si>
  <si>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</si>
  <si>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</si>
  <si>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</si>
  <si>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</si>
  <si>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</si>
  <si>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</si>
  <si>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</si>
  <si>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</si>
  <si>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</si>
  <si>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</si>
  <si>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</si>
  <si>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</si>
  <si>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</si>
  <si>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</si>
  <si>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</si>
  <si>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</si>
  <si>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</si>
  <si>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</si>
  <si>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</si>
  <si>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</si>
  <si>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</si>
  <si>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</si>
  <si>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</si>
  <si>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</si>
  <si>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</si>
  <si>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</si>
  <si>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</si>
  <si>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</si>
  <si>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</si>
  <si>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</si>
  <si>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</si>
  <si>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</si>
  <si>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</si>
  <si>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</si>
  <si>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</si>
  <si>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</si>
  <si>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</si>
  <si>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</si>
  <si>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</si>
  <si>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</si>
  <si>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</si>
  <si>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</si>
  <si>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</si>
  <si>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</si>
  <si>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</si>
  <si>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</si>
  <si>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</si>
  <si>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</si>
  <si>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</si>
  <si>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</si>
  <si>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</si>
  <si>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</si>
  <si>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</si>
  <si>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</si>
  <si>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</si>
  <si>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</si>
  <si>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</si>
  <si>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</si>
  <si>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</si>
  <si>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</si>
  <si>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</si>
  <si>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</si>
  <si>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</si>
  <si>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</si>
  <si>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</si>
  <si>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</si>
  <si>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</si>
  <si>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</si>
  <si>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</si>
  <si>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</si>
  <si>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</si>
  <si>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</si>
  <si>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</si>
  <si>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</si>
  <si>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</si>
  <si>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</si>
  <si>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</si>
  <si>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</si>
  <si>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</si>
  <si>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</si>
  <si>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</si>
  <si>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</si>
  <si>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</si>
  <si>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</si>
  <si>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</si>
  <si>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</si>
  <si>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</si>
  <si>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</si>
  <si>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</si>
  <si>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</si>
  <si>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</si>
  <si>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</si>
  <si>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</si>
  <si>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</si>
  <si>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</si>
  <si>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</si>
  <si>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</si>
  <si>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</si>
  <si>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</si>
  <si>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</si>
  <si>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</si>
  <si>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</si>
  <si>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</si>
  <si>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</si>
  <si>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</si>
  <si>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</si>
  <si>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</si>
  <si>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</si>
  <si>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</si>
  <si>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</si>
  <si>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</si>
  <si>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</si>
  <si>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</si>
  <si>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</si>
  <si>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</si>
  <si>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</si>
  <si>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</si>
  <si>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</si>
  <si>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</si>
  <si>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</si>
  <si>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</si>
  <si>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</si>
  <si>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</si>
  <si>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</si>
  <si>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</si>
  <si>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</si>
  <si>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</si>
  <si>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</si>
  <si>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</si>
  <si>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</si>
  <si>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</si>
  <si>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</si>
  <si>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</si>
  <si>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</si>
  <si>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</si>
  <si>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</si>
  <si>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</si>
  <si>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</si>
  <si>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</si>
  <si>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</si>
  <si>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</si>
  <si>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</si>
  <si>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</si>
  <si>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</si>
  <si>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</si>
  <si>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</si>
  <si>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</si>
  <si>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</si>
  <si>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</si>
  <si>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</si>
  <si>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</si>
  <si>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</si>
  <si>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</si>
  <si>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</si>
  <si>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</si>
  <si>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</si>
  <si>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</si>
  <si>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</si>
  <si>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</si>
  <si>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</si>
  <si>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</si>
  <si>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</si>
  <si>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</si>
  <si>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</si>
  <si>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</si>
  <si>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</si>
  <si>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</si>
  <si>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</si>
  <si>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</si>
  <si>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</si>
  <si>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</si>
  <si>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</si>
  <si>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</si>
  <si>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</si>
  <si>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</si>
  <si>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</si>
  <si>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</si>
  <si>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</si>
  <si>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</si>
  <si>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</si>
  <si>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</si>
  <si>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</si>
  <si>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</si>
  <si>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</si>
  <si>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</si>
  <si>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</si>
  <si>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</si>
  <si>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</si>
  <si>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</si>
  <si>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</si>
  <si>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</si>
  <si>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</si>
  <si>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</si>
  <si>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</si>
  <si>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</si>
  <si>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</si>
  <si>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</si>
  <si>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</si>
  <si>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</si>
  <si>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</si>
  <si>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</si>
  <si>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</si>
  <si>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</si>
  <si>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</si>
  <si>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</si>
  <si>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</si>
  <si>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</si>
  <si>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</si>
  <si>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</si>
  <si>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</si>
  <si>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</si>
  <si>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</si>
  <si>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</si>
  <si>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</si>
  <si>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</si>
  <si>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</si>
  <si>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</si>
  <si>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</si>
  <si>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</si>
  <si>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</si>
  <si>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</si>
  <si>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</si>
  <si>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</si>
  <si>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</si>
  <si>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</si>
  <si>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</si>
  <si>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</si>
  <si>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</si>
  <si>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</si>
  <si>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</si>
  <si>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</si>
  <si>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</si>
  <si>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</si>
  <si>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</si>
  <si>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</si>
  <si>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</si>
  <si>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</si>
  <si>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</si>
  <si>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</si>
  <si>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</si>
  <si>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</si>
  <si>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</si>
  <si>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</si>
  <si>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</si>
  <si>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</si>
  <si>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</si>
  <si>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</si>
  <si>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</si>
  <si>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</si>
  <si>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</si>
  <si>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</si>
  <si>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</si>
  <si>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</si>
  <si>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</si>
  <si>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</si>
  <si>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</si>
  <si>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</si>
  <si>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</si>
  <si>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</si>
  <si>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</si>
  <si>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</si>
  <si>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</si>
  <si>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</si>
  <si>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</si>
  <si>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</si>
  <si>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</si>
  <si>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</si>
  <si>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</si>
  <si>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</si>
  <si>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</si>
  <si>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</si>
  <si>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</si>
  <si>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</si>
  <si>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</si>
  <si>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</si>
  <si>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</si>
  <si>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</si>
  <si>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</si>
  <si>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</si>
  <si>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</si>
  <si>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</si>
  <si>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</si>
  <si>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</si>
  <si>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</si>
  <si>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</si>
  <si>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</si>
  <si>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</si>
  <si>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</si>
  <si>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</si>
  <si>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</si>
  <si>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</si>
  <si>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</si>
  <si>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</si>
  <si>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</si>
  <si>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</si>
  <si>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</si>
  <si>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</si>
  <si>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</si>
  <si>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</si>
  <si>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</si>
  <si>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</si>
  <si>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</si>
  <si>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</si>
  <si>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</si>
  <si>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</si>
  <si>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</si>
  <si>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</si>
  <si>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</si>
  <si>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</si>
  <si>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</si>
  <si>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</si>
  <si>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</si>
  <si>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</si>
  <si>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</si>
  <si>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</si>
  <si>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</si>
  <si>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</si>
  <si>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</si>
  <si>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</si>
  <si>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</si>
  <si>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</si>
  <si>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</si>
  <si>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</si>
  <si>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</si>
  <si>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</si>
  <si>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</si>
  <si>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</si>
  <si>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</si>
  <si>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</si>
  <si>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</si>
  <si>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</si>
  <si>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</si>
  <si>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</si>
  <si>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</si>
  <si>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</si>
  <si>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</si>
  <si>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</si>
  <si>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</si>
  <si>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</si>
  <si>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</si>
  <si>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</si>
  <si>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</si>
  <si>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</si>
  <si>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</si>
  <si>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</si>
  <si>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</si>
  <si>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</si>
  <si>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</si>
  <si>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</si>
  <si>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</si>
  <si>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</si>
  <si>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</si>
  <si>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</si>
  <si>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</si>
  <si>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</si>
  <si>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</si>
  <si>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</si>
  <si>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</si>
  <si>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</si>
  <si>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</si>
  <si>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</si>
  <si>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</si>
  <si>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</si>
  <si>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</si>
  <si>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</si>
  <si>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</si>
  <si>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</si>
  <si>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</si>
  <si>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</si>
  <si>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</si>
  <si>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</si>
  <si>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</si>
  <si>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</si>
  <si>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</si>
  <si>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</si>
  <si>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</si>
  <si>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</si>
  <si>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</si>
  <si>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</si>
  <si>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</si>
  <si>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</si>
  <si>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</si>
  <si>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</si>
  <si>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</si>
  <si>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</si>
  <si>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</si>
  <si>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</si>
  <si>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</si>
  <si>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</si>
  <si>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</si>
  <si>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</si>
  <si>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</si>
  <si>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</si>
  <si>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</si>
  <si>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</si>
  <si>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</si>
  <si>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</si>
  <si>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</si>
  <si>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</si>
  <si>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</si>
  <si>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</si>
  <si>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</si>
  <si>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</si>
  <si>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</si>
  <si>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</si>
  <si>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</si>
  <si>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</si>
  <si>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</si>
  <si>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</si>
  <si>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</si>
  <si>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</si>
  <si>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</si>
  <si>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</si>
  <si>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</si>
  <si>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</si>
  <si>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</si>
  <si>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</si>
  <si>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</si>
  <si>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</si>
  <si>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</si>
  <si>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</si>
  <si>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</si>
  <si>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</si>
  <si>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</si>
  <si>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</si>
  <si>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</si>
  <si>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</si>
  <si>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</si>
  <si>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</si>
  <si>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</si>
  <si>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</si>
  <si>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</si>
  <si>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</si>
  <si>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</si>
  <si>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</si>
  <si>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</si>
  <si>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</si>
  <si>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</si>
  <si>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</si>
  <si>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</si>
  <si>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</si>
  <si>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</si>
  <si>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</si>
  <si>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</si>
  <si>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</si>
  <si>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</si>
  <si>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</si>
  <si>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</si>
  <si>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</si>
  <si>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</si>
  <si>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</si>
  <si>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</si>
  <si>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</si>
  <si>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</si>
  <si>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</si>
  <si>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</si>
  <si>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</si>
  <si>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</si>
  <si>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</si>
  <si>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</si>
  <si>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</si>
  <si>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</si>
  <si>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</si>
  <si>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</si>
  <si>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</si>
  <si>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</si>
  <si>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</si>
  <si>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</si>
  <si>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</si>
  <si>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</si>
  <si>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</si>
  <si>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</si>
  <si>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</si>
  <si>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</si>
  <si>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</si>
  <si>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</si>
  <si>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</si>
  <si>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</si>
  <si>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</si>
  <si>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</si>
  <si>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</si>
  <si>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</si>
  <si>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</si>
  <si>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</si>
  <si>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</si>
  <si>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</si>
  <si>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</si>
  <si>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</si>
  <si>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</si>
  <si>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</si>
  <si>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</si>
  <si>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</si>
  <si>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</si>
  <si>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</si>
  <si>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</si>
  <si>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</si>
  <si>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</si>
  <si>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</si>
  <si>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</si>
  <si>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</si>
  <si>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</si>
  <si>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</si>
  <si>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</si>
  <si>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</si>
  <si>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</si>
  <si>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</si>
  <si>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</si>
  <si>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</si>
  <si>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</si>
  <si>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</si>
  <si>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</si>
  <si>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</si>
  <si>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</si>
  <si>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</si>
  <si>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</si>
  <si>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</si>
  <si>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</si>
  <si>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</si>
  <si>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</si>
  <si>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</si>
  <si>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</si>
  <si>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</si>
  <si>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</si>
  <si>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</si>
  <si>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</si>
  <si>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</si>
  <si>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</si>
  <si>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</si>
  <si>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</si>
  <si>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</si>
  <si>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</si>
  <si>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</si>
  <si>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</si>
  <si>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</si>
  <si>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</si>
  <si>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</si>
  <si>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</si>
  <si>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</si>
  <si>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</si>
  <si>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</si>
  <si>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</si>
  <si>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</si>
  <si>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</si>
  <si>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</si>
  <si>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</si>
  <si>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</si>
  <si>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</si>
  <si>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</si>
  <si>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</si>
  <si>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</si>
  <si>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</si>
  <si>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</si>
  <si>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</si>
  <si>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</si>
  <si>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</si>
  <si>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</si>
  <si>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</si>
  <si>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</si>
  <si>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</si>
  <si>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</si>
  <si>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</si>
  <si>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</si>
  <si>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</si>
  <si>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</si>
  <si>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</si>
  <si>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</si>
  <si>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</si>
  <si>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</si>
  <si>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</si>
  <si>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</si>
  <si>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</si>
  <si>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</si>
  <si>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</si>
  <si>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</si>
  <si>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</si>
  <si>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</si>
  <si>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</si>
  <si>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</si>
  <si>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</si>
  <si>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</si>
  <si>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</si>
  <si>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</si>
  <si>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</si>
  <si>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</si>
  <si>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</si>
  <si>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</si>
  <si>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</si>
  <si>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</si>
  <si>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</si>
  <si>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</si>
  <si>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</si>
  <si>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</si>
  <si>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</si>
  <si>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</si>
  <si>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</si>
  <si>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</si>
  <si>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</si>
  <si>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</si>
  <si>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</si>
  <si>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</si>
  <si>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</si>
  <si>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</si>
  <si>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</si>
  <si>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</si>
  <si>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</si>
  <si>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</si>
  <si>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</si>
  <si>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</si>
  <si>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</si>
  <si>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</si>
  <si>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</si>
  <si>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</si>
  <si>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</si>
  <si>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</si>
  <si>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</si>
  <si>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</si>
  <si>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</si>
  <si>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</si>
  <si>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</si>
  <si>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</si>
  <si>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</si>
  <si>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</si>
  <si>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</si>
  <si>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</si>
  <si>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</si>
  <si>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</si>
  <si>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</si>
  <si>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</si>
  <si>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</si>
  <si>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</si>
  <si>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</si>
  <si>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</si>
  <si>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</si>
  <si>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</si>
  <si>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</si>
  <si>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</si>
  <si>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</si>
  <si>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</si>
  <si>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</si>
  <si>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</si>
  <si>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</si>
  <si>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</si>
  <si>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</si>
  <si>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</si>
  <si>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</si>
  <si>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</si>
  <si>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</si>
  <si>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</si>
  <si>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</si>
  <si>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</si>
  <si>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</si>
  <si>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</si>
  <si>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</si>
  <si>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</si>
  <si>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</si>
  <si>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</si>
  <si>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</si>
  <si>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</si>
  <si>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</si>
  <si>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</si>
  <si>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</si>
  <si>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</si>
  <si>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</si>
  <si>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</si>
  <si>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</si>
  <si>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</si>
  <si>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</si>
  <si>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</si>
  <si>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</si>
  <si>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</si>
  <si>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</si>
  <si>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</si>
  <si>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</si>
  <si>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</si>
  <si>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</si>
  <si>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</si>
  <si>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</si>
  <si>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</si>
  <si>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</si>
  <si>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</si>
  <si>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</si>
  <si>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</si>
  <si>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</si>
  <si>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</si>
  <si>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</si>
  <si>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</si>
  <si>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</si>
  <si>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</si>
  <si>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</si>
  <si>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</si>
  <si>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</si>
  <si>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</si>
  <si>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</si>
  <si>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</si>
  <si>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</si>
  <si>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</si>
  <si>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</si>
  <si>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</si>
  <si>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</si>
  <si>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</si>
  <si>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</si>
  <si>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</si>
  <si>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</si>
  <si>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</si>
  <si>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</si>
  <si>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</si>
  <si>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</si>
  <si>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</si>
  <si>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</si>
  <si>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</si>
  <si>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</si>
  <si>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</si>
  <si>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</si>
  <si>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</si>
  <si>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</si>
  <si>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</si>
  <si>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</si>
  <si>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</si>
  <si>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</si>
  <si>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</si>
  <si>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</si>
  <si>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</si>
  <si>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</si>
  <si>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</si>
  <si>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</si>
  <si>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</si>
  <si>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</si>
  <si>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</si>
  <si>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</si>
  <si>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</si>
  <si>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</si>
  <si>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</si>
  <si>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</si>
  <si>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</si>
  <si>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</si>
  <si>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</si>
  <si>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</si>
  <si>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</si>
  <si>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</si>
  <si>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</si>
  <si>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</si>
  <si>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</si>
  <si>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</si>
  <si>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</si>
  <si>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</si>
  <si>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</si>
  <si>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</si>
  <si>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</si>
  <si>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</si>
  <si>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</si>
  <si>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</si>
  <si>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</si>
  <si>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</si>
  <si>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</si>
  <si>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</si>
  <si>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</si>
  <si>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</si>
  <si>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</si>
  <si>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</si>
  <si>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</si>
  <si>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</si>
  <si>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</si>
  <si>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</si>
  <si>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</si>
  <si>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</si>
  <si>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</si>
  <si>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</si>
  <si>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</si>
  <si>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</si>
  <si>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</si>
  <si>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</si>
  <si>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</si>
  <si>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</si>
  <si>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</si>
  <si>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</si>
  <si>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</si>
  <si>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</si>
  <si>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</si>
  <si>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</si>
  <si>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</si>
  <si>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</si>
  <si>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</si>
  <si>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</si>
  <si>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</si>
  <si>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</si>
  <si>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</si>
  <si>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</si>
  <si>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</si>
  <si>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</si>
  <si>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</si>
  <si>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</si>
  <si>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</si>
  <si>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</si>
  <si>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</si>
  <si>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</si>
  <si>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</si>
  <si>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</si>
  <si>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</si>
  <si>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</si>
  <si>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</si>
  <si>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</si>
  <si>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</si>
  <si>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</si>
  <si>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</si>
  <si>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</si>
  <si>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</si>
  <si>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</si>
  <si>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</si>
  <si>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</si>
  <si>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</si>
  <si>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</si>
  <si>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</si>
  <si>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</si>
  <si>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</si>
  <si>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</si>
  <si>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</si>
  <si>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</si>
  <si>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</si>
  <si>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</si>
  <si>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</si>
  <si>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</si>
  <si>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</si>
  <si>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</si>
  <si>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</si>
  <si>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</si>
  <si>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</si>
  <si>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</si>
  <si>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</si>
  <si>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</si>
  <si>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</si>
  <si>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</si>
  <si>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</si>
  <si>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</si>
  <si>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</si>
  <si>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</si>
  <si>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</si>
  <si>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</si>
  <si>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</si>
  <si>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</si>
  <si>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</si>
  <si>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</si>
  <si>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</si>
  <si>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</si>
  <si>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</si>
  <si>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</si>
  <si>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</si>
  <si>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</si>
  <si>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</si>
  <si>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</si>
  <si>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</si>
  <si>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</si>
  <si>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</si>
  <si>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</si>
  <si>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</si>
  <si>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</si>
  <si>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</si>
  <si>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</si>
  <si>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</si>
  <si>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</si>
  <si>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</si>
  <si>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</si>
  <si>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</si>
  <si>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</si>
  <si>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</si>
  <si>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</si>
  <si>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</si>
  <si>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</si>
  <si>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</si>
  <si>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</si>
  <si>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</si>
  <si>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</si>
  <si>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</si>
  <si>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</si>
  <si>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</si>
  <si>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</si>
  <si>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</si>
  <si>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</si>
  <si>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</si>
  <si>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</si>
  <si>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</si>
  <si>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</si>
  <si>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</si>
  <si>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</si>
  <si>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</si>
  <si>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</si>
  <si>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</si>
  <si>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</si>
  <si>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</si>
  <si>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</si>
  <si>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</si>
  <si>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</si>
  <si>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</si>
  <si>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</si>
  <si>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</si>
  <si>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</si>
  <si>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</si>
  <si>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</si>
  <si>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</si>
  <si>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</si>
  <si>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</si>
  <si>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</si>
  <si>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</si>
  <si>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</si>
  <si>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</si>
  <si>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</si>
  <si>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</si>
  <si>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</si>
  <si>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</si>
  <si>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</si>
  <si>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</si>
  <si>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</si>
  <si>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</si>
  <si>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</si>
  <si>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</si>
  <si>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</si>
  <si>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</si>
  <si>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</si>
  <si>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</si>
  <si>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</si>
  <si>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</si>
  <si>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</si>
  <si>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</si>
  <si>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</si>
  <si>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</si>
  <si>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</si>
  <si>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</si>
  <si>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</si>
  <si>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</si>
  <si>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</si>
  <si>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</si>
  <si>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</si>
  <si>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</si>
  <si>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</si>
  <si>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</si>
  <si>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</si>
  <si>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</si>
  <si>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</si>
  <si>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</si>
  <si>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</si>
  <si>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</si>
  <si>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</si>
  <si>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</si>
  <si>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</si>
  <si>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</si>
  <si>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</si>
  <si>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</si>
  <si>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</si>
  <si>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</si>
  <si>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</si>
  <si>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</si>
  <si>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</si>
  <si>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</si>
  <si>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</si>
  <si>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</si>
  <si>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</si>
  <si>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</si>
  <si>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</si>
  <si>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</si>
  <si>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</si>
  <si>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</si>
  <si>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</si>
  <si>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</si>
  <si>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</si>
  <si>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</si>
  <si>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</si>
  <si>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</si>
  <si>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</si>
  <si>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</si>
  <si>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</si>
  <si>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</si>
  <si>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</si>
  <si>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</si>
  <si>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</si>
  <si>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</si>
  <si>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</si>
  <si>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</si>
  <si>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</si>
  <si>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</si>
  <si>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</si>
  <si>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</si>
  <si>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</si>
  <si>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</si>
  <si>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</si>
  <si>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</si>
  <si>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</si>
  <si>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</si>
  <si>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</si>
  <si>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</si>
  <si>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</si>
  <si>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</si>
  <si>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</si>
  <si>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</si>
  <si>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</si>
  <si>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</si>
  <si>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</si>
  <si>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</si>
  <si>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</si>
  <si>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</si>
  <si>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</si>
  <si>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</si>
  <si>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</si>
  <si>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</si>
  <si>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</si>
  <si>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</si>
  <si>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</si>
  <si>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</si>
  <si>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</si>
  <si>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</si>
  <si>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</si>
  <si>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</si>
  <si>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</si>
  <si>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</si>
  <si>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</si>
  <si>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</si>
  <si>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</si>
  <si>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</si>
  <si>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</si>
  <si>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</si>
  <si>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</si>
  <si>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</si>
  <si>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</si>
  <si>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</si>
  <si>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</si>
  <si>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</si>
  <si>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</si>
  <si>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</si>
  <si>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</si>
  <si>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</si>
  <si>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</si>
  <si>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</si>
  <si>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</si>
  <si>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</si>
  <si>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</si>
  <si>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</si>
  <si>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</si>
  <si>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</si>
  <si>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</si>
  <si>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</si>
  <si>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</si>
  <si>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</si>
  <si>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</si>
  <si>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</si>
  <si>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</si>
  <si>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</si>
  <si>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</si>
  <si>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</si>
  <si>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</si>
  <si>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</si>
  <si>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</si>
  <si>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</si>
  <si>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</si>
  <si>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</si>
  <si>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</si>
  <si>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</si>
  <si>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</si>
  <si>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</si>
  <si>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</si>
  <si>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</si>
  <si>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</si>
  <si>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</si>
  <si>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</si>
  <si>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</si>
  <si>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</si>
  <si>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</si>
  <si>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</si>
  <si>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</si>
  <si>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</si>
  <si>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</si>
  <si>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</si>
  <si>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</si>
  <si>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</si>
  <si>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</si>
  <si>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</si>
  <si>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</si>
  <si>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</si>
  <si>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</si>
  <si>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</si>
  <si>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</si>
  <si>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</si>
  <si>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</si>
  <si>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</si>
  <si>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</si>
  <si>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</si>
  <si>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</si>
  <si>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</si>
  <si>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</si>
  <si>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</si>
  <si>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</si>
  <si>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</si>
  <si>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</si>
  <si>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</si>
  <si>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</si>
  <si>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</si>
  <si>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</si>
  <si>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</si>
  <si>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</si>
  <si>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</si>
  <si>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</si>
  <si>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</si>
  <si>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</si>
  <si>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</si>
  <si>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</si>
  <si>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</si>
  <si>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</si>
  <si>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</si>
  <si>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</si>
  <si>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</si>
  <si>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</si>
  <si>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</si>
  <si>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</si>
  <si>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</si>
  <si>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</si>
  <si>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</si>
  <si>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</si>
  <si>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</si>
  <si>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</si>
  <si>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</si>
  <si>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</si>
  <si>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</si>
  <si>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</si>
  <si>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</si>
  <si>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</si>
  <si>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</si>
  <si>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</si>
  <si>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</si>
  <si>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</si>
  <si>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</si>
  <si>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</si>
  <si>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</si>
  <si>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</si>
  <si>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</si>
  <si>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</si>
  <si>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</si>
  <si>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</si>
  <si>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</si>
  <si>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</si>
  <si>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</si>
  <si>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</si>
  <si>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</si>
  <si>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</si>
  <si>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</si>
  <si>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</si>
  <si>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</si>
  <si>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</si>
  <si>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</si>
  <si>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</si>
  <si>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</si>
  <si>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</si>
  <si>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</si>
  <si>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</si>
  <si>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</si>
  <si>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</si>
  <si>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</si>
  <si>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</si>
  <si>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</si>
  <si>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</si>
  <si>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</si>
  <si>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</si>
  <si>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</si>
  <si>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</si>
  <si>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</si>
  <si>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</si>
  <si>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</si>
  <si>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</si>
  <si>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</si>
  <si>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</si>
  <si>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</si>
  <si>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</si>
  <si>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</si>
  <si>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</si>
  <si>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</si>
  <si>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</si>
  <si>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</si>
  <si>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</si>
  <si>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</si>
  <si>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</si>
  <si>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</si>
  <si>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</si>
  <si>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</si>
  <si>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</si>
  <si>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</si>
  <si>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</si>
  <si>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</si>
  <si>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</si>
  <si>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</si>
  <si>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</si>
  <si>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</si>
  <si>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</si>
  <si>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</si>
  <si>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</si>
  <si>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</si>
  <si>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</si>
  <si>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</si>
  <si>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</si>
  <si>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</si>
  <si>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</si>
  <si>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</si>
  <si>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</si>
  <si>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</si>
  <si>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</si>
  <si>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</si>
  <si>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</si>
  <si>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</si>
  <si>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</si>
  <si>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</si>
  <si>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</si>
  <si>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</si>
  <si>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</si>
  <si>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</si>
  <si>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</si>
  <si>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</si>
  <si>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</si>
  <si>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</si>
  <si>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</si>
  <si>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</si>
  <si>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</si>
  <si>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</si>
  <si>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</si>
  <si>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</si>
  <si>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</si>
  <si>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</si>
  <si>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</si>
  <si>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</si>
  <si>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</si>
  <si>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</si>
  <si>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</si>
  <si>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</si>
  <si>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</si>
  <si>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</si>
  <si>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</si>
  <si>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</si>
  <si>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</si>
  <si>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</si>
  <si>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</si>
  <si>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</si>
  <si>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</si>
  <si>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</si>
  <si>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</si>
  <si>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</si>
  <si>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</si>
  <si>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</si>
  <si>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</si>
  <si>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</si>
  <si>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</si>
  <si>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</si>
  <si>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</si>
  <si>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</si>
  <si>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</si>
  <si>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</si>
  <si>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</si>
  <si>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</si>
  <si>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</si>
  <si>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</si>
  <si>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</si>
  <si>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</si>
  <si>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</si>
  <si>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</si>
  <si>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</si>
  <si>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</si>
  <si>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</si>
  <si>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</si>
  <si>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</si>
  <si>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</si>
  <si>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</si>
  <si>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</si>
  <si>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</si>
  <si>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</si>
  <si>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</si>
  <si>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</si>
  <si>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</si>
  <si>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</si>
  <si>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</si>
  <si>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</si>
  <si>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</si>
  <si>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</si>
  <si>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</si>
  <si>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</si>
  <si>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</si>
  <si>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</si>
  <si>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</si>
  <si>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</si>
  <si>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</si>
  <si>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</si>
  <si>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</si>
  <si>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</si>
  <si>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</si>
  <si>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</si>
  <si>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</si>
  <si>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</si>
  <si>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</si>
  <si>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</si>
  <si>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</si>
  <si>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</si>
  <si>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</si>
  <si>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</si>
  <si>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</si>
  <si>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</si>
  <si>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</si>
  <si>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</si>
  <si>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</si>
  <si>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</si>
  <si>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</si>
  <si>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</si>
  <si>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</si>
  <si>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</si>
  <si>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</si>
  <si>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</si>
  <si>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</si>
  <si>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</si>
  <si>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</si>
  <si>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</si>
  <si>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</si>
  <si>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</si>
  <si>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</si>
  <si>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</si>
  <si>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</si>
  <si>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</si>
  <si>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</si>
  <si>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</si>
  <si>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</si>
  <si>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</si>
  <si>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</si>
  <si>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</si>
  <si>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</si>
  <si>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</si>
  <si>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</si>
  <si>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</si>
  <si>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</si>
  <si>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</si>
  <si>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</si>
  <si>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</si>
  <si>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</si>
  <si>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</si>
  <si>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</si>
  <si>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</si>
  <si>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</si>
  <si>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</si>
  <si>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</si>
  <si>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</si>
  <si>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</si>
  <si>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</si>
  <si>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</si>
  <si>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</si>
  <si>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</si>
  <si>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</si>
  <si>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</si>
  <si>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</si>
  <si>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</si>
  <si>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</si>
  <si>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</si>
  <si>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</si>
  <si>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</si>
  <si>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</si>
  <si>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</si>
  <si>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</si>
  <si>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</si>
  <si>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</si>
  <si>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</si>
  <si>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</si>
  <si>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</si>
  <si>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</si>
  <si>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</si>
  <si>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</si>
  <si>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</si>
  <si>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</si>
  <si>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</si>
  <si>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</si>
  <si>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</si>
  <si>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</si>
  <si>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</si>
  <si>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</si>
  <si>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</si>
  <si>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</si>
  <si>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</si>
  <si>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</si>
  <si>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</si>
  <si>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</si>
  <si>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</si>
  <si>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</si>
  <si>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</si>
  <si>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</si>
  <si>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</si>
  <si>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</si>
  <si>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</si>
  <si>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</si>
  <si>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</si>
  <si>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</si>
  <si>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</si>
  <si>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</si>
  <si>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</si>
  <si>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</si>
  <si>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</si>
  <si>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</si>
  <si>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</si>
  <si>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</si>
  <si>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</si>
  <si>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</si>
  <si>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</si>
  <si>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</si>
  <si>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</si>
  <si>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</si>
  <si>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</si>
  <si>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</si>
  <si>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</si>
  <si>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</si>
  <si>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</si>
  <si>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</si>
  <si>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</si>
  <si>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</si>
  <si>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</si>
  <si>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</si>
  <si>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</si>
  <si>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</si>
  <si>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</si>
  <si>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</si>
  <si>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</si>
  <si>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</si>
  <si>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</si>
  <si>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</si>
  <si>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</si>
  <si>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</si>
  <si>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</si>
  <si>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</si>
  <si>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</si>
  <si>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</si>
  <si>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</si>
  <si>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</si>
  <si>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</si>
  <si>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</si>
  <si>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</si>
  <si>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</si>
  <si>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</si>
  <si>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</si>
  <si>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</si>
  <si>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</si>
  <si>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</si>
  <si>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</si>
  <si>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</si>
  <si>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</si>
  <si>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</si>
  <si>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</si>
  <si>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</si>
  <si>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</si>
  <si>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</si>
  <si>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</si>
  <si>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</si>
  <si>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</si>
  <si>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</si>
  <si>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</si>
  <si>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</si>
  <si>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</si>
  <si>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</si>
  <si>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</si>
  <si>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</si>
  <si>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</si>
  <si>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</si>
  <si>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</si>
  <si>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</si>
  <si>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</si>
  <si>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</si>
  <si>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</si>
  <si>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</si>
  <si>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</si>
  <si>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</si>
  <si>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</si>
  <si>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</si>
  <si>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</si>
  <si>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</si>
  <si>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</si>
  <si>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</si>
  <si>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</si>
  <si>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</si>
  <si>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</si>
  <si>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</si>
  <si>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</si>
  <si>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</si>
  <si>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</si>
  <si>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</si>
  <si>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</si>
  <si>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</si>
  <si>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</si>
  <si>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</si>
  <si>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</si>
  <si>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</si>
  <si>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</si>
  <si>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</si>
  <si>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</si>
  <si>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</si>
  <si>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</si>
  <si>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</si>
  <si>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</si>
  <si>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</si>
  <si>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</si>
  <si>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</si>
  <si>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</si>
  <si>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</si>
  <si>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</si>
  <si>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</si>
  <si>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</si>
  <si>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</si>
  <si>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</si>
  <si>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</si>
  <si>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</si>
  <si>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</si>
  <si>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</si>
  <si>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</si>
  <si>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</si>
  <si>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</si>
  <si>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</si>
  <si>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</si>
  <si>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</si>
  <si>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</si>
  <si>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</si>
  <si>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</si>
  <si>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</si>
  <si>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</si>
  <si>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</si>
  <si>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</si>
  <si>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</si>
  <si>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</si>
  <si>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</si>
  <si>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</si>
  <si>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</si>
  <si>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</si>
  <si>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</si>
  <si>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</si>
  <si>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</si>
  <si>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</si>
  <si>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</si>
  <si>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</si>
  <si>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</si>
  <si>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</si>
  <si>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</si>
  <si>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</si>
  <si>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</si>
  <si>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</si>
  <si>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</si>
  <si>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</si>
  <si>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</si>
  <si>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</si>
  <si>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</si>
  <si>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</si>
  <si>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</si>
  <si>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</si>
  <si>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</si>
  <si>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</si>
  <si>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</si>
  <si>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</si>
  <si>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</si>
  <si>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</si>
  <si>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</si>
  <si>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</si>
  <si>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</si>
  <si>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</si>
  <si>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</si>
  <si>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</si>
  <si>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</si>
  <si>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</si>
  <si>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</si>
  <si>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</si>
  <si>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</si>
  <si>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</si>
  <si>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</si>
  <si>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</si>
  <si>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</si>
  <si>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</si>
  <si>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</si>
  <si>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</si>
  <si>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</si>
  <si>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</si>
  <si>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</si>
  <si>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</si>
  <si>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</si>
  <si>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</si>
  <si>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</si>
  <si>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</si>
  <si>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</si>
  <si>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</si>
  <si>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</si>
  <si>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</si>
  <si>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</si>
  <si>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</si>
  <si>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</si>
  <si>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</si>
  <si>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</si>
  <si>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</si>
  <si>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</si>
  <si>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</si>
  <si>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</si>
  <si>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</si>
  <si>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</si>
  <si>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</si>
  <si>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</si>
  <si>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</si>
  <si>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</si>
  <si>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</si>
  <si>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</si>
  <si>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</si>
  <si>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</si>
  <si>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</si>
  <si>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</si>
  <si>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</si>
  <si>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</si>
  <si>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</si>
  <si>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</si>
  <si>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</si>
  <si>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</si>
  <si>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</si>
  <si>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</si>
  <si>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</si>
  <si>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</si>
  <si>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</si>
  <si>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</si>
  <si>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</si>
  <si>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</si>
  <si>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</si>
  <si>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</si>
  <si>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</si>
  <si>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</si>
  <si>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</si>
  <si>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</si>
  <si>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</si>
  <si>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</si>
  <si>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</si>
  <si>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</si>
  <si>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</si>
  <si>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</si>
  <si>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</si>
  <si>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</si>
  <si>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</si>
  <si>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</si>
  <si>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</si>
  <si>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</si>
  <si>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</si>
  <si>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</si>
  <si>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</si>
  <si>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</si>
  <si>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</si>
  <si>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</si>
  <si>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</si>
  <si>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</si>
  <si>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</si>
  <si>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</si>
  <si>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</si>
  <si>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</si>
  <si>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</si>
  <si>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</si>
  <si>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</si>
  <si>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</si>
  <si>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</si>
  <si>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</si>
  <si>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</si>
  <si>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</si>
  <si>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</si>
  <si>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</si>
  <si>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</si>
  <si>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</si>
  <si>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</si>
  <si>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</si>
  <si>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</si>
  <si>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</si>
  <si>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</si>
  <si>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</si>
  <si>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</si>
  <si>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</si>
  <si>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</si>
  <si>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</si>
  <si>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</si>
  <si>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</si>
  <si>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</si>
  <si>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</si>
  <si>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</si>
  <si>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</si>
  <si>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</si>
  <si>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</si>
  <si>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</si>
  <si>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</si>
  <si>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</si>
  <si>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</si>
  <si>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</si>
  <si>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</si>
  <si>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</si>
  <si>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</si>
  <si>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</si>
  <si>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</si>
  <si>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</si>
  <si>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</si>
  <si>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</si>
  <si>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</si>
  <si>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</si>
  <si>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</si>
  <si>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</si>
  <si>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</si>
  <si>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</si>
  <si>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</si>
  <si>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</si>
  <si>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</si>
  <si>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</si>
  <si>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</si>
  <si>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</si>
  <si>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</si>
  <si>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</si>
  <si>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</si>
  <si>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</si>
  <si>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</si>
  <si>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</si>
  <si>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</si>
  <si>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</si>
  <si>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</si>
  <si>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</si>
  <si>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</si>
  <si>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</si>
  <si>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</si>
  <si>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</si>
  <si>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</si>
  <si>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</si>
  <si>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</si>
  <si>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</si>
  <si>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</si>
  <si>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</si>
  <si>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</si>
  <si>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</si>
  <si>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</si>
  <si>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</si>
  <si>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</si>
  <si>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</si>
  <si>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</si>
  <si>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</si>
  <si>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</si>
  <si>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</si>
  <si>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</si>
  <si>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</si>
  <si>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</si>
  <si>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</si>
  <si>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</si>
  <si>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</si>
  <si>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</si>
  <si>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</si>
  <si>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</si>
  <si>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</si>
  <si>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</si>
  <si>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</si>
  <si>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</si>
  <si>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</si>
  <si>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</si>
  <si>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</si>
  <si>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</si>
  <si>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</si>
  <si>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</si>
  <si>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</si>
  <si>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</si>
  <si>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</si>
  <si>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</si>
  <si>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</si>
  <si>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</si>
  <si>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</si>
  <si>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</si>
  <si>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</si>
  <si>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</si>
  <si>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</si>
  <si>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</si>
  <si>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</si>
  <si>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</si>
  <si>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</si>
  <si>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</si>
  <si>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</si>
  <si>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</si>
  <si>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</si>
  <si>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</si>
  <si>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</si>
  <si>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</si>
  <si>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</si>
  <si>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</si>
  <si>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</si>
  <si>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</si>
  <si>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</si>
  <si>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</si>
  <si>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</si>
  <si>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</si>
  <si>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</si>
  <si>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</si>
  <si>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</si>
  <si>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</si>
  <si>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</si>
  <si>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</si>
  <si>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</si>
  <si>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</si>
  <si>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</si>
  <si>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</si>
  <si>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</si>
  <si>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</si>
  <si>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</si>
  <si>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</si>
  <si>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</si>
  <si>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</si>
  <si>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</si>
  <si>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</si>
  <si>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</si>
  <si>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</si>
  <si>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</si>
  <si>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</si>
  <si>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</si>
  <si>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</si>
  <si>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</si>
  <si>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</si>
  <si>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</si>
  <si>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</si>
  <si>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</si>
  <si>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</si>
  <si>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</si>
  <si>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</si>
  <si>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</si>
  <si>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</si>
  <si>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</si>
  <si>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</si>
  <si>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</si>
  <si>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</si>
  <si>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</si>
  <si>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</si>
  <si>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</si>
  <si>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</si>
  <si>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</si>
  <si>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</si>
  <si>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</si>
  <si>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</si>
  <si>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</si>
  <si>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</si>
  <si>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</si>
  <si>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</si>
  <si>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</si>
  <si>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</si>
  <si>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</si>
  <si>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</si>
  <si>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</si>
  <si>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</si>
  <si>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</si>
  <si>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</si>
  <si>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</si>
  <si>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</si>
  <si>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</si>
  <si>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</si>
  <si>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</si>
  <si>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</si>
  <si>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</si>
  <si>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</si>
  <si>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</si>
  <si>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</si>
  <si>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</si>
  <si>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</si>
  <si>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</si>
  <si>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</si>
  <si>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</si>
  <si>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</si>
  <si>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</si>
  <si>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</si>
  <si>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</si>
  <si>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</si>
  <si>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</si>
  <si>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</si>
  <si>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</si>
  <si>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</si>
  <si>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</si>
  <si>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</si>
  <si>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</si>
  <si>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</si>
  <si>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</si>
  <si>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</si>
  <si>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</si>
  <si>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</si>
  <si>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</si>
  <si>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</si>
  <si>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</si>
  <si>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</si>
  <si>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</si>
  <si>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</si>
  <si>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</si>
  <si>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</si>
  <si>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</si>
  <si>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</si>
  <si>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</si>
  <si>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</si>
  <si>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</si>
  <si>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</si>
  <si>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</si>
  <si>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</si>
  <si>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</si>
  <si>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</si>
  <si>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</si>
  <si>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</si>
  <si>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</si>
  <si>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</si>
  <si>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</si>
  <si>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</si>
  <si>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</si>
  <si>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</si>
  <si>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</si>
  <si>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</si>
  <si>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</si>
  <si>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</si>
  <si>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</si>
  <si>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</si>
  <si>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</si>
  <si>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</si>
  <si>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</si>
  <si>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</si>
  <si>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</si>
  <si>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</si>
  <si>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</si>
  <si>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</si>
  <si>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</si>
  <si>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</si>
  <si>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</si>
  <si>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</si>
  <si>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</si>
  <si>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</si>
  <si>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</si>
  <si>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</si>
  <si>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</si>
  <si>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</si>
  <si>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</si>
  <si>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</si>
  <si>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</si>
  <si>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</si>
  <si>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</si>
  <si>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</si>
  <si>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</si>
  <si>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</si>
  <si>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</si>
  <si>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</si>
  <si>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</si>
  <si>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</si>
  <si>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</si>
  <si>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</si>
  <si>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</si>
  <si>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</si>
  <si>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</si>
  <si>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</si>
  <si>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</si>
  <si>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</si>
  <si>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</si>
  <si>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</si>
  <si>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</si>
  <si>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</si>
  <si>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</si>
  <si>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</si>
  <si>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</si>
  <si>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</si>
  <si>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</si>
  <si>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</si>
  <si>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</si>
  <si>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</si>
  <si>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</si>
  <si>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</si>
  <si>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</si>
  <si>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</si>
  <si>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</si>
  <si>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</si>
  <si>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</si>
  <si>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</si>
  <si>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</si>
  <si>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</si>
  <si>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</si>
  <si>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</si>
  <si>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</si>
  <si>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</si>
  <si>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</si>
  <si>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</si>
  <si>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</si>
  <si>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</si>
  <si>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</si>
  <si>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</si>
  <si>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</si>
  <si>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</si>
  <si>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</si>
  <si>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</si>
  <si>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</si>
  <si>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</si>
  <si>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</si>
  <si>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</si>
  <si>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</si>
  <si>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</si>
  <si>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</si>
  <si>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</si>
  <si>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</si>
  <si>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</si>
  <si>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</si>
  <si>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</si>
  <si>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</si>
  <si>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</si>
  <si>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</si>
  <si>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</si>
  <si>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</si>
  <si>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</si>
  <si>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</si>
  <si>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</si>
  <si>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</si>
  <si>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</si>
  <si>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</si>
  <si>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</si>
  <si>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</si>
  <si>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</si>
  <si>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</si>
  <si>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</si>
  <si>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</si>
  <si>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</si>
  <si>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</si>
  <si>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</si>
  <si>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</si>
  <si>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</si>
  <si>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</si>
  <si>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</si>
  <si>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</si>
  <si>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</si>
  <si>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</si>
  <si>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</si>
  <si>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</si>
  <si>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</si>
  <si>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</si>
  <si>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</si>
  <si>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</si>
  <si>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</si>
  <si>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</si>
  <si>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</si>
  <si>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</si>
  <si>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</si>
  <si>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</si>
  <si>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</si>
  <si>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</si>
  <si>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</si>
  <si>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</si>
  <si>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</si>
  <si>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</si>
  <si>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</si>
  <si>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</si>
  <si>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</si>
  <si>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</si>
  <si>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</si>
  <si>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</si>
  <si>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</si>
  <si>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</si>
  <si>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</si>
  <si>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</si>
  <si>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</si>
  <si>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</si>
  <si>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</si>
  <si>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</si>
  <si>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</si>
  <si>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</si>
  <si>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</si>
  <si>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</si>
  <si>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</si>
  <si>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</si>
  <si>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</si>
  <si>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</si>
  <si>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</si>
  <si>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</si>
  <si>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</si>
  <si>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</si>
  <si>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</si>
  <si>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</si>
  <si>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</si>
  <si>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</si>
  <si>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</si>
  <si>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</si>
  <si>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</si>
  <si>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</si>
  <si>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</si>
  <si>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</si>
  <si>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</si>
  <si>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</si>
  <si>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</si>
  <si>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</si>
  <si>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</si>
  <si>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</si>
  <si>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</si>
  <si>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</si>
  <si>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</si>
  <si>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</si>
  <si>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</si>
  <si>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</si>
  <si>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</si>
  <si>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</si>
  <si>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</si>
  <si>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</si>
  <si>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</si>
  <si>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</si>
  <si>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</si>
  <si>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</si>
  <si>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</si>
  <si>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</si>
  <si>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</si>
  <si>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</si>
  <si>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</si>
  <si>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</si>
  <si>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</si>
  <si>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</si>
  <si>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</si>
  <si>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</si>
  <si>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</si>
  <si>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</si>
  <si>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</si>
  <si>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</si>
  <si>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</si>
  <si>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</si>
  <si>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</si>
  <si>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</si>
  <si>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</si>
  <si>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</si>
  <si>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</si>
  <si>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</si>
  <si>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</si>
  <si>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</si>
  <si>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</si>
  <si>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</si>
  <si>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</si>
  <si>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</si>
  <si>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</si>
  <si>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</si>
  <si>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</si>
  <si>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</si>
  <si>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</si>
  <si>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</si>
  <si>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</si>
  <si>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</si>
  <si>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</si>
  <si>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</si>
  <si>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</si>
  <si>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</si>
  <si>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</si>
  <si>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</si>
  <si>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</si>
  <si>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</si>
  <si>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</si>
  <si>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</si>
  <si>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</si>
  <si>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</si>
  <si>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</si>
  <si>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</si>
  <si>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</si>
  <si>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</si>
  <si>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</si>
  <si>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</si>
  <si>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</si>
  <si>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</si>
  <si>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</si>
  <si>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</si>
  <si>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</si>
  <si>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</si>
  <si>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</si>
  <si>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</si>
  <si>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</si>
  <si>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</si>
  <si>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</si>
  <si>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</si>
  <si>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</si>
  <si>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</si>
  <si>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</si>
  <si>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</si>
  <si>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</si>
  <si>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</si>
  <si>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</si>
  <si>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</si>
  <si>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</si>
  <si>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</si>
  <si>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</si>
  <si>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</si>
  <si>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</si>
  <si>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</si>
  <si>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</si>
  <si>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</si>
  <si>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</si>
  <si>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</si>
  <si>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</si>
  <si>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</si>
  <si>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</si>
  <si>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</si>
  <si>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</si>
  <si>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</si>
  <si>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</si>
  <si>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</si>
  <si>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</si>
  <si>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</si>
  <si>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</si>
  <si>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</si>
  <si>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</si>
  <si>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</si>
  <si>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</si>
  <si>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</si>
  <si>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</si>
  <si>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</si>
  <si>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</si>
  <si>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</si>
  <si>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</si>
  <si>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</si>
  <si>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</si>
  <si>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</si>
  <si>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</si>
  <si>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</si>
  <si>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</si>
  <si>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</si>
  <si>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</si>
  <si>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</si>
  <si>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</si>
  <si>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</si>
  <si>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</si>
  <si>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</si>
  <si>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</si>
  <si>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</si>
  <si>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</si>
  <si>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</si>
  <si>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</si>
  <si>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</si>
  <si>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</si>
  <si>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</si>
  <si>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</si>
  <si>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</si>
  <si>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</si>
  <si>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</si>
  <si>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</si>
  <si>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</si>
  <si>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</si>
  <si>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</si>
  <si>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</si>
  <si>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</si>
  <si>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</si>
  <si>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</si>
  <si>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</si>
  <si>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</si>
  <si>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</si>
  <si>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</si>
  <si>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</si>
  <si>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</si>
  <si>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</si>
  <si>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</si>
  <si>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</si>
  <si>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</si>
  <si>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</si>
  <si>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</si>
  <si>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</si>
  <si>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</si>
  <si>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</si>
  <si>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</si>
  <si>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</si>
  <si>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</si>
  <si>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</si>
  <si>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</si>
  <si>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</si>
  <si>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</si>
  <si>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</si>
  <si>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</si>
  <si>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</si>
  <si>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</si>
  <si>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</si>
  <si>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</si>
  <si>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</si>
  <si>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</si>
  <si>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</si>
  <si>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</si>
  <si>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</si>
  <si>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</si>
  <si>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</si>
  <si>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</si>
  <si>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</si>
  <si>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</si>
  <si>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</si>
  <si>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</si>
  <si>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</si>
  <si>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</si>
  <si>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</si>
  <si>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</si>
  <si>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</si>
  <si>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</si>
  <si>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</si>
  <si>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</si>
  <si>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</si>
  <si>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</si>
  <si>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</si>
  <si>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</si>
  <si>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</si>
  <si>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</si>
  <si>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</si>
  <si>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</si>
  <si>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</si>
  <si>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</si>
  <si>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</si>
  <si>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</si>
  <si>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</si>
  <si>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</si>
  <si>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</si>
  <si>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</si>
  <si>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</si>
  <si>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</si>
  <si>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</si>
  <si>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</si>
  <si>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</si>
  <si>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</si>
  <si>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</si>
  <si>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</si>
  <si>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</si>
  <si>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</si>
  <si>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</si>
  <si>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</si>
  <si>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</si>
  <si>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</si>
  <si>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</si>
  <si>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</si>
  <si>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</si>
  <si>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</si>
  <si>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</si>
  <si>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</si>
  <si>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</si>
  <si>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</si>
  <si>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</si>
  <si>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</si>
  <si>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</si>
  <si>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</si>
  <si>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</si>
  <si>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</si>
  <si>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</si>
  <si>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</si>
  <si>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</si>
  <si>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</si>
  <si>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</si>
  <si>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</si>
  <si>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</si>
  <si>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</si>
  <si>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</si>
  <si>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</si>
  <si>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</si>
  <si>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</si>
  <si>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</si>
  <si>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</si>
  <si>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</si>
  <si>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</si>
  <si>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</si>
  <si>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</si>
  <si>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</si>
  <si>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</si>
  <si>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</si>
  <si>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</si>
  <si>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</si>
  <si>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</si>
  <si>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</si>
  <si>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</si>
  <si>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</si>
  <si>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</si>
  <si>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</si>
  <si>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</si>
  <si>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</si>
  <si>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</si>
  <si>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</si>
  <si>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</si>
  <si>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</si>
  <si>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</si>
  <si>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</si>
  <si>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</si>
  <si>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</si>
  <si>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</si>
  <si>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</si>
  <si>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</si>
  <si>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</si>
  <si>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</si>
  <si>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</si>
  <si>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</si>
  <si>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</si>
  <si>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</si>
  <si>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</si>
  <si>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</si>
  <si>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</si>
  <si>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</si>
  <si>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</si>
  <si>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</si>
  <si>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</si>
  <si>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</si>
  <si>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</si>
  <si>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</si>
  <si>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</si>
  <si>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</si>
  <si>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</si>
  <si>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</si>
  <si>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</si>
  <si>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</si>
  <si>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</si>
  <si>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</si>
  <si>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</si>
  <si>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</si>
  <si>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</si>
  <si>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</si>
  <si>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</si>
  <si>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</si>
  <si>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</si>
  <si>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</si>
  <si>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</si>
  <si>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</si>
  <si>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</si>
  <si>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</si>
  <si>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</si>
  <si>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</si>
  <si>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</si>
  <si>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</si>
  <si>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</si>
  <si>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</si>
  <si>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</si>
  <si>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</si>
  <si>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</si>
  <si>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</si>
  <si>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</si>
  <si>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</si>
  <si>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</si>
  <si>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</si>
  <si>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</si>
  <si>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</si>
  <si>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</si>
  <si>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</si>
  <si>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</si>
  <si>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</si>
  <si>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</si>
  <si>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</si>
  <si>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</si>
  <si>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</si>
  <si>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</si>
  <si>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</si>
  <si>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</si>
  <si>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</si>
  <si>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</si>
  <si>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</si>
  <si>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</si>
  <si>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</si>
  <si>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</si>
  <si>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</si>
  <si>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</si>
  <si>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</si>
  <si>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</si>
  <si>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</si>
  <si>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</si>
  <si>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</si>
  <si>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</si>
  <si>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</si>
  <si>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</si>
  <si>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</si>
  <si>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</si>
  <si>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</si>
  <si>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</si>
  <si>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</si>
  <si>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</si>
  <si>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</si>
  <si>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</si>
  <si>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</si>
  <si>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</si>
  <si>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</si>
  <si>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</si>
  <si>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</si>
  <si>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</si>
  <si>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</si>
  <si>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</si>
  <si>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</si>
  <si>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</si>
  <si>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</si>
  <si>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</si>
  <si>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</si>
  <si>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</si>
  <si>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</si>
  <si>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</si>
  <si>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</si>
  <si>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</si>
  <si>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</si>
  <si>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</si>
  <si>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</si>
  <si>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</si>
  <si>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</si>
  <si>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</si>
  <si>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</si>
  <si>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</si>
  <si>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</si>
  <si>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</si>
  <si>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</si>
  <si>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</si>
  <si>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</si>
  <si>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</si>
  <si>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</si>
  <si>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</si>
  <si>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</si>
  <si>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</si>
  <si>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</si>
  <si>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</si>
  <si>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</si>
  <si>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</si>
  <si>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</si>
  <si>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</si>
  <si>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</si>
  <si>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</si>
  <si>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</si>
  <si>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</si>
  <si>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</si>
  <si>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</si>
  <si>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</si>
  <si>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</si>
  <si>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</si>
  <si>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</si>
  <si>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</si>
  <si>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</si>
  <si>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</si>
  <si>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</si>
  <si>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</si>
  <si>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</si>
  <si>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</si>
  <si>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</si>
  <si>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</si>
  <si>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</si>
  <si>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</si>
  <si>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</si>
  <si>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</si>
  <si>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</si>
  <si>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</si>
  <si>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</si>
  <si>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</si>
  <si>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</si>
  <si>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</si>
  <si>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</si>
  <si>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</si>
  <si>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</si>
  <si>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</si>
  <si>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</si>
  <si>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</si>
  <si>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</si>
  <si>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</si>
  <si>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</si>
  <si>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</si>
  <si>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</si>
  <si>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</si>
  <si>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</si>
  <si>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</si>
  <si>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</si>
  <si>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</si>
  <si>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</si>
  <si>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</si>
  <si>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</si>
  <si>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</si>
  <si>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</si>
  <si>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</si>
  <si>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</si>
  <si>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</si>
  <si>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</si>
  <si>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</si>
  <si>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</si>
  <si>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</si>
  <si>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</si>
  <si>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</si>
  <si>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</si>
  <si>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</si>
  <si>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</si>
  <si>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</si>
  <si>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</si>
  <si>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</si>
  <si>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</si>
  <si>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</si>
  <si>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</si>
  <si>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</si>
  <si>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</si>
  <si>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</si>
  <si>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</si>
  <si>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</si>
  <si>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</si>
  <si>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</si>
  <si>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</si>
  <si>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</si>
  <si>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</si>
  <si>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</si>
  <si>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</si>
  <si>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</si>
  <si>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</si>
  <si>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</si>
  <si>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</si>
  <si>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</si>
  <si>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</si>
  <si>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</si>
  <si>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</si>
  <si>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</si>
  <si>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</si>
  <si>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</si>
  <si>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</si>
  <si>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</si>
  <si>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</si>
  <si>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</si>
  <si>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</si>
  <si>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</si>
  <si>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</si>
  <si>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</si>
  <si>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</si>
  <si>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</si>
  <si>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</si>
  <si>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</si>
  <si>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</si>
  <si>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</si>
  <si>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</si>
  <si>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</si>
  <si>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</si>
  <si>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</si>
  <si>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</si>
  <si>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</si>
  <si>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</si>
  <si>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</si>
  <si>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</si>
  <si>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</si>
  <si>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</si>
  <si>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</si>
  <si>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</si>
  <si>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</si>
  <si>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</si>
  <si>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</si>
  <si>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</si>
  <si>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</si>
  <si>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</si>
  <si>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</si>
  <si>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</si>
  <si>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</si>
  <si>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</si>
  <si>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</si>
  <si>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</si>
  <si>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</si>
  <si>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</si>
  <si>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</si>
  <si>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</si>
  <si>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</si>
  <si>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</si>
  <si>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</si>
  <si>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</si>
  <si>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</si>
  <si>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</si>
  <si>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</si>
  <si>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</si>
  <si>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</si>
  <si>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</si>
  <si>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</si>
  <si>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</si>
  <si>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</si>
  <si>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</si>
  <si>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</si>
  <si>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</si>
  <si>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</si>
  <si>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</si>
  <si>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</si>
  <si>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</si>
  <si>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</si>
  <si>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</si>
  <si>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</si>
  <si>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</si>
  <si>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</si>
  <si>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</si>
  <si>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</si>
  <si>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</si>
  <si>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</si>
  <si>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</si>
  <si>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</si>
  <si>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</si>
  <si>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</si>
  <si>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</si>
  <si>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</si>
  <si>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</si>
  <si>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</si>
  <si>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</si>
  <si>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</si>
  <si>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</si>
  <si>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</si>
  <si>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</si>
  <si>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</si>
  <si>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</si>
  <si>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</si>
  <si>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</si>
  <si>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</si>
  <si>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</si>
  <si>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</si>
  <si>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</si>
  <si>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</si>
  <si>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</si>
  <si>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</si>
  <si>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</si>
  <si>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</si>
  <si>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</si>
  <si>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</si>
  <si>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</si>
  <si>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</si>
  <si>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</si>
  <si>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</si>
  <si>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</si>
  <si>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</si>
  <si>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</si>
  <si>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</si>
  <si>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</si>
  <si>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</si>
  <si>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</si>
  <si>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</si>
  <si>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</si>
  <si>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</si>
  <si>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</si>
  <si>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</si>
  <si>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</si>
  <si>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</si>
  <si>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</si>
  <si>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</si>
  <si>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</si>
  <si>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</si>
  <si>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</si>
  <si>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</si>
  <si>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</si>
  <si>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</si>
  <si>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</si>
  <si>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</si>
  <si>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</si>
  <si>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</si>
  <si>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</si>
  <si>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</si>
  <si>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</si>
  <si>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</si>
  <si>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</si>
  <si>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</si>
  <si>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</si>
  <si>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</si>
  <si>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</si>
  <si>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</si>
  <si>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</si>
  <si>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</si>
  <si>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</si>
  <si>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</si>
  <si>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</si>
  <si>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</si>
  <si>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60 Min</t>
  </si>
  <si>
    <t xml:space="preserve"> PCM-20251018-00000821 </t>
  </si>
  <si>
    <t>jed2111</t>
  </si>
  <si>
    <t>sceco power failure and can't connect PG as site located midway. sceco complaint done /2903774133</t>
  </si>
  <si>
    <t xml:space="preserve"> PCM-20251018-00000807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</si>
  <si>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</si>
  <si>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</si>
  <si>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</si>
  <si>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</si>
  <si>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</si>
  <si>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</si>
  <si>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</si>
  <si>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</si>
  <si>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</si>
  <si>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PCM-20251018-00000800</t>
  </si>
  <si>
    <t xml:space="preserve">SCECO Power NA , WM Site not able to connect PG team complain to SCECO and following for early restoration </t>
  </si>
  <si>
    <t>PCM-20251018-00000658</t>
  </si>
  <si>
    <t>EM Team at site connected PG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</si>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</sst>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9" totalsRowShown="0" headerRowDxfId="31" dataDxfId="30" headerRowBorderDxfId="28" tableBorderDxfId="29">
  <autoFilter ref="A1:L56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285.51928310185031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5.0239706018473953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45948.467709027776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45948.467709027776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45948.467709027776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45948.467709027776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45948.467709027776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45948.467709027776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45948.467709027776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45948.467709027776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45948.467709027776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45948.467709027776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45948.467709027776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45948.467709027776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45948.467709027776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45948.467709027776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45948.467709027776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45948.467709027776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45948.467709027776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45948.467709027776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45948.467709027776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45948.467709027776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45948.467709027776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45948.467709027776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45948.467709027776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45948.467709027776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45948.467709027776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45948.467709027776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45948.467709027776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45948.467709027776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45948.467709027776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45948.467709027776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45948.467709027776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45948.467709027776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45948.467709027776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45948.467709027776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45948.467709027776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45948.467709027776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45948.467709027776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45948.467709027776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45948.467709027776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45948.467709027776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45948.467709027776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45948.467709027776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45948.467709027776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45948.467709027776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45948.467709027776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45948.467709027776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45948.467709027776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45948.467709027776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45948.467709027776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45948.467709027776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45948.467709027776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45948.467709027776</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45948.467709027776</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45948.467709027776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45948.467709027776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45948.467709027776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45948.467709027776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45948.467709027776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45948.467709027776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45948.467709027776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45948.467709027776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45948.467709027776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45948.467709027776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45948.467709027776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45948.467709027776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45948.467709027776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45948.467709027776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45948.467709027776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45948.467709027776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45948.467709027776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45948.467709027776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45948.467709027776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45948.467709027776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45948.467709027776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45948.467709027776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45948.467709027776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45948.467709027776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45948.467709027776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45948.467709027776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45948.467709027776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45948.467709027776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45948.467709027776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45948.467709027776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45948.467709027776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45948.467709027776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45948.467709027776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45948.467709027776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45948.467709027776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45948.467709027776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45948.467709027776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45948.467709027776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45948.467709027776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45948.467709027776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45948.467709027776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45948.467709027776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45948.467709027776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45948.467709027776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45948.467709027776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45948.467709027776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45948.467709027776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45948.467709027776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45948.467709027776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45948.467709027776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45948.467709027776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45948.467709027776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45948.467709027776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45948.467709027776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45948.467709027776</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45948.467709027776</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141.74062569444504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123.46787106481497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3.9719335648114793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6.3646527778473683E-2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45948.467709027776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45948.467709027776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45948.467709027776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45948.467709027776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45948.467709027776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45948.467709027776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45948.467709027776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45948.467709027776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45948.467709027776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45948.467709027776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45948.467709027776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45948.467709027776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45948.467709027776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45948.467709027776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45948.467709027776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45948.467709027776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45948.467709027776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45948.467709027776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45948.467709027776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45948.467709027776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45948.467709027776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45948.467709027776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45948.467709027776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45948.467709027776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45948.467709027776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45948.467709027776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45948.467709027776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45948.467709027776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45948.467709027776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45948.467709027776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45948.467709027776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45948.467709027776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45948.467709027776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45948.467709027776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45948.467709027776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45948.467709027776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45948.467709027776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45948.467709027776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45948.467709027776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45948.467709027776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45948.467709027776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45948.467709027776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45948.467709027776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45948.467709027776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45948.467709027776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45948.467709027776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45948.467709027776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45948.467709027776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45948.467709027776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45948.467709027776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45948.467709027776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45948.467709027776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45948.467709027776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45948.467709027776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45948.467709027776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45948.467709027776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45948.467709027776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45948.467709027776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45948.467709027776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45948.467709027776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45948.467709027776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45948.467709027776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45948.467709027776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45948.467709027776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45948.467709027776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45948.467709027776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45948.467709027776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45948.467709027776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45948.467709027776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45948.467709027776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45948.467709027776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45948.467709027776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45948.467709027776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45948.467709027776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45948.467709027776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45948.467709027776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45948.467709027776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45948.467709027776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45948.467709027776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45948.467709027776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45948.467709027776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45948.467709027776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45948.467709027776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45948.467709027776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45948.467709027776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45948.467709027776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45948.467709027776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45948.467709027776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45948.467709027776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45948.467709027776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45948.467709027776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45948.467709027776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45948.467709027776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45948.467709027776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45948.467709027776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45948.467709027776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45948.467709027776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C18" sqref="C1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39056</v>
      </c>
      <c r="B2" s="90" t="str">
        <f>IFERROR(VLOOKUP(D2,DB!A:K,11,0),"")</f>
        <v>R3</v>
      </c>
      <c r="C2" s="19">
        <v>1</v>
      </c>
      <c r="D2" s="19" t="s">
        <v>19137</v>
      </c>
      <c r="E2" s="19" t="s">
        <v>38964</v>
      </c>
      <c r="F2" s="22">
        <v>45948.272499999999</v>
      </c>
      <c r="G2" s="172">
        <f t="shared" ref="G2:G50" ca="1" si="0">IFERROR(NOW()-F2,"-")</f>
        <v>0.19520902777730953</v>
      </c>
      <c r="H2" s="22">
        <v>45948.267291666663</v>
      </c>
      <c r="I2" s="19" t="str">
        <f>IFERROR(VLOOKUP(D2,DB!A:F,6,0),"")</f>
        <v>Generator-SG</v>
      </c>
      <c r="J2" s="19" t="str">
        <f>IFERROR(VLOOKUP(D2,DB!A:G,7,0),"")</f>
        <v>Vandalized</v>
      </c>
      <c r="K2" s="47" t="s">
        <v>39057</v>
      </c>
      <c r="L2" s="173" t="str">
        <f>IFERROR(VLOOKUP(D2,DB!A:I,9,0),"")</f>
        <v>Latis</v>
      </c>
    </row>
    <row r="3" spans="1:13" ht="15" customHeight="1">
      <c r="A3" s="19"/>
      <c r="B3" s="64" t="str">
        <f>IFERROR(VLOOKUP(D3,DB!A:K,11,0),"")</f>
        <v/>
      </c>
      <c r="C3" s="18"/>
      <c r="D3" s="18"/>
      <c r="E3" s="18"/>
      <c r="F3" s="20"/>
      <c r="G3" s="21">
        <f t="shared" ca="1" si="0"/>
        <v>45948.467709027776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45948.467709027776</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45948.467709027776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45948.467709027776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45948.467709027776</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45948.467709027776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45948.467709027776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45948.467709027776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45948.467709027776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45948.467709027776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45948.467709027776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45948.467709027776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45948.467709027776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45948.467709027776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45948.467709027776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45948.467709027776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45948.467709027776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45948.467709027776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45948.467709027776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45948.467709027776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45948.467709027776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45948.467709027776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45948.467709027776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45948.467709027776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45948.467709027776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45948.467709027776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45948.467709027776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45948.467709027776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45948.467709027776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45948.467709027776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45948.467709027776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45948.467709027776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45948.467709027776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45948.467709027776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45948.467709027776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45948.467709027776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45948.467709027776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45948.467709027776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45948.467709027776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45948.467709027776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45948.467709027776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45948.467709027776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45948.467709027776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45948.467709027776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45948.467709027776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45948.467709027776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45948.467709027776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45948.467709027776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45948.467709027776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45948.467709027776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45948.467709027776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45948.467709027776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45948.467709027776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45948.467709027776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45948.467709027776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45948.467709027776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45948.467709027776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45948.467709027776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45948.467709027776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45948.467709027776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45948.467709027776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45948.467709027776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45948.467709027776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45948.467709027776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45948.467709027776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45948.467709027776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45948.467709027776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45948.467709027776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45948.467709027776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45948.467709027776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45948.467709027776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45948.467709027776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45948.467709027776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45948.467709027776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45948.467709027776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45948.467709027776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45948.467709027776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45948.467709027776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45948.467709027776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45948.467709027776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45948.467709027776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45948.467709027776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45948.467709027776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45948.467709027776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45948.467709027776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45948.467709027776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45948.467709027776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45948.467709027776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45948.467709027776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45948.467709027776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45948.467709027776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45948.467709027776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45948.467709027776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45948.467709027776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45948.467709027776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45948.467709027776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45948.467709027776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45948.467709027776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45948.467709027776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45948.467709027776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45948.467709027776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45948.467709027776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45948.467709027776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45948.467709027776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45948.467709027776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45948.467709027776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45948.467709027776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45948.467709027776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45948.467709027776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45948.467709027776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45948.467709027776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45948.467709027776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45948.467709027776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45948.467709027776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45948.467709027776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45948.467709027776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45948.467709027776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45948.467709027776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45948.467709027776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45948.467709027776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45948.467709027776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45948.467709027776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45948.467709027776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45948.467709027776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45948.467709027776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45948.467709027776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45948.467709027776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45948.467709027776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45948.467709027776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45948.467709027776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45948.467709027776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45948.467709027776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45948.467709027776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45948.467709027776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45948.467709027776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45948.467709027776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45948.467709027776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45948.467709027776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45948.467709027776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45948.467709027776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45948.467709027776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45948.467709027776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45948.467709027776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45948.467709027776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45948.467709027776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45948.467709027776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45948.467709027776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45948.467709027776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45948.467709027776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45948.467709027776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45948.467709027776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45948.467709027776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45948.467709027776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45948.467709027776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45948.467709027776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45948.467709027776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45948.467709027776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45948.467709027776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45948.467709027776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45948.467709027776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45948.467709027776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45948.467709027776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45948.467709027776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45948.467709027776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45948.467709027776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45948.467709027776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45948.467709027776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45948.467709027776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45948.467709027776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45948.467709027776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45948.467709027776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45948.467709027776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45948.467709027776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45948.467709027776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45948.467709027776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45948.467709027776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45948.467709027776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45948.467709027776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45948.467709027776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45948.467709027776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45948.467709027776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45948.467709027776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45948.467709027776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45948.467709027776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45948.467709027776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45948.467709027776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45948.467709027776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45948.467709027776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45948.467709027776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45948.467709027776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45948.467709027776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45948.467709027776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45948.467709027776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45948.467709027776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45948.467709027776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45948.467709027776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45948.467709027776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45948.467709027776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45948.467709027776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45948.467709027776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45948.467709027776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45948.467709027776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45948.467709027776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45948.467709027776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45948.467709027776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45948.467709027776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45948.467709027776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45948.467709027776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45948.467709027776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45948.467709027776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45948.467709027776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45948.467709027776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45948.467709027776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45948.467709027776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45948.467709027776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45948.467709027776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45948.467709027776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45948.467709027776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45948.467709027776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45948.467709027776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45948.467709027776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45948.467709027776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45948.467709027776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45948.467709027776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45948.467709027776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45948.467709027776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45948.467709027776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45948.467709027776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45948.467709027776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45948.467709027776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45948.467709027776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45948.467709027776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45948.467709027776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45948.467709027776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45948.467709027776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45948.467709027776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45948.467709027776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45948.467709027776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45948.467709027776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45948.467709027776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45948.467709027776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45948.467709027776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45948.467709027776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45948.467709027776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45948.467709027776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45948.467709027776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45948.467709027776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45948.467709027776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45948.467709027776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45948.467709027776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45948.467709027776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45948.467709027776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45948.467709027776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45948.467709027776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45948.467709027776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45948.467709027776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45948.467709027776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45948.467709027776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45948.467709027776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45948.467709027776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45948.467709027776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45948.467709027776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45948.467709027776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45948.467709027776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45948.467709027776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45948.467709027776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45948.467709027776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45948.467709027776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45948.467709027776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45948.467709027776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45948.467709027776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45948.467709027776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45948.467709027776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45948.467709027776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45948.467709027776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45948.467709027776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45948.467709027776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45948.467709027776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45948.467709027776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45948.467709027776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45948.467709027776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45948.467709027776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45948.467709027776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45948.467709027776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45948.467709027776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45948.467709027776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45948.467709027776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45948.467709027776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45948.467709027776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45948.467709027776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45948.467709027776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45948.467709027776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45948.467709027776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45948.467709027776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45948.467709027776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45948.467709027776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45948.467709027776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45948.467709027776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45948.467709027776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45948.467709027776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45948.467709027776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45948.467709027776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45948.467709027776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45948.467709027776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45948.467709027776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45948.467709027776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45948.467709027776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45948.467709027776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45948.467709027776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45948.467709027776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45948.467709027776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45948.467709027776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45948.467709027776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45948.467709027776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45948.467709027776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45948.467709027776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45948.467709027776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45948.467709027776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45948.467709027776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45948.467709027776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45948.467709027776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45948.467709027776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45948.467709027776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45948.467709027776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45948.467709027776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45948.467709027776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45948.467709027776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45948.467709027776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45948.467709027776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45948.467709027776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45948.467709027776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45948.467709027776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45948.467709027776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45948.467709027776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45948.467709027776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45948.467709027776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45948.467709027776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45948.467709027776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45948.467709027776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45948.467709027776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45948.467709027776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45948.467709027776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45948.467709027776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45948.467709027776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45948.467709027776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45948.467709027776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45948.467709027776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45948.467709027776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45948.467709027776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45948.467709027776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45948.467709027776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45948.467709027776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45948.467709027776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45948.467709027776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45948.467709027776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45948.467709027776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45948.467709027776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45948.467709027776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45948.467709027776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45948.467709027776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45948.467709027776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45948.467709027776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45948.467709027776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45948.467709027776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45948.467709027776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45948.467709027776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45948.467709027776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45948.467709027776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45948.467709027776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45948.467709027776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45948.467709027776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45948.467709027776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45948.467709027776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45948.467709027776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45948.467709027776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45948.467709027776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45948.467709027776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45948.467709027776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45948.467709027776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45948.467709027776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45948.467709027776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45948.467709027776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45948.467709027776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45948.467709027776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45948.467709027776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45948.467709027776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45948.467709027776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45948.467709027776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45948.467709027776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45948.467709027776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45948.467709027776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45948.467709027776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45948.467709027776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45948.467709027776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45948.467709027776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45948.467709027776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45948.467709027776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45948.467709027776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45948.467709027776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45948.467709027776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45948.467709027776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45948.467709027776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45948.467709027776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45948.467709027776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45948.467709027776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45948.467709027776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45948.467709027776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45948.467709027776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45948.467709027776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45948.467709027776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45948.467709027776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45948.467709027776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45948.467709027776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45948.467709027776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45948.467709027776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45948.467709027776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45948.467709027776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45948.467709027776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45948.467709027776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45948.467709027776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45948.467709027776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45948.467709027776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45948.467709027776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45948.467709027776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45948.467709027776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45948.467709027776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45948.467709027776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45948.467709027776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45948.467709027776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45948.467709027776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45948.467709027776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45948.467709027776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45948.467709027776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45948.467709027776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45948.467709027776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45948.467709027776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45948.467709027776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45948.467709027776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45948.467709027776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45948.467709027776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45948.467709027776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45948.467709027776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45948.467709027776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45948.467709027776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45948.467709027776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45948.467709027776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45948.467709027776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45948.467709027776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45948.467709027776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45948.467709027776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45948.467709027776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45948.467709027776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45948.467709027776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45948.467709027776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45948.467709027776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45948.467709027776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45948.467709027776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45948.467709027776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45948.467709027776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45948.467709027776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45948.467709027776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45948.467709027776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45948.467709027776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45948.467709027776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45948.467709027776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45948.467709027776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45948.467709027776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45948.467709027776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45948.467709027776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45948.467709027776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45948.467709027776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45948.467709027776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45948.467709027776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45948.467709027776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45948.467709027776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45948.467709027776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45948.467709027776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45948.467709027776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45948.467709027776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45948.467709027776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45948.467709027776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45948.467709027776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45948.467709027776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45948.467709027776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45948.467709027776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45948.467709027776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45948.467709027776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45948.467709027776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45948.467709027776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45948.467709027776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45948.467709027776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45948.467709027776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45948.467709027776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45948.467709027776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45948.467709027776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45948.467709027776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45948.467709027776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45948.467709027776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45948.467709027776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45948.467709027776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45948.467709027776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45948.467709027776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45948.467709027776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45948.467709027776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45948.467709027776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45948.467709027776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45948.467709027776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45948.467709027776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45948.467709027776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45948.467709027776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45948.467709027776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45948.467709027776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45948.467709027776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45948.467709027776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45948.467709027776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45948.467709027776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45948.467709027776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45948.467709027776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45948.467709027776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45948.467709027776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45948.467709027776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45948.467709027776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45948.467709027776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45948.467709027776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45948.467709027776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45948.467709027776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45948.467709027776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45948.467709027776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45948.467709027776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45948.467709027776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45948.467709027776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45948.467709027776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45948.467709027776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45948.467709027776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45948.467709027776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45948.467709027776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45948.467709027776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45948.467709027776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45948.467709027776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45948.467709027776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45948.467709027776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45948.467709027776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45948.467709027776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45948.467709027776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45948.467709027776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45948.467709027776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45948.467709027776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45948.467709027776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45948.467709027776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45948.467709027776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45948.467709027776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45948.467709027776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45948.467709027776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45948.467709027776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45948.467709027776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45948.467709027776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45948.467709027776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45948.467709027776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45948.467709027776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45948.467709027776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45948.467709027776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45948.467709027776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45948.467709027776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45948.467709027776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45948.467709027776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45948.467709027776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45948.467709027776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45948.467709027776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45948.467709027776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45948.467709027776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45948.467709027776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45948.467709027776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45948.467709027776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45948.467709027776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45948.467709027776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45948.467709027776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45948.467709027776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45948.467709027776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45948.467709027776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45948.467709027776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45948.467709027776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45948.467709027776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45948.467709027776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45948.467709027776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45948.467709027776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45948.467709027776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45948.467709027776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45948.467709027776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45948.467709027776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45948.467709027776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45948.467709027776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45948.467709027776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45948.467709027776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45948.467709027776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45948.467709027776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45948.467709027776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45948.467709027776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45948.467709027776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45948.467709027776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45948.467709027776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45948.467709027776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45948.467709027776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45948.467709027776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45948.467709027776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45948.467709027776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45948.467709027776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45948.467709027776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45948.467709027776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45948.467709027776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45948.467709027776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45948.467709027776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45948.467709027776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45948.467709027776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45948.467709027776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45948.467709027776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45948.467709027776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45948.467709027776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45948.467709027776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45948.467709027776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45948.467709027776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45948.467709027776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45948.467709027776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45948.467709027776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45948.467709027776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45948.467709027776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45948.467709027776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45948.467709027776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45948.467709027776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45948.467709027776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45948.467709027776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45948.467709027776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45948.467709027776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45948.467709027776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45948.467709027776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45948.467709027776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45948.467709027776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45948.467709027776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45948.467709027776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45948.467709027776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45948.467709027776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45948.467709027776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45948.467709027776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45948.467709027776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45948.467709027776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45948.467709027776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45948.467709027776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45948.467709027776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45948.467709027776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45948.467709027776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45948.467709027776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45948.467709027776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45948.467709027776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45948.467709027776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45948.467709027776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45948.467709027776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45948.467709027776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45948.467709027776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45948.467709027776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45948.467709027776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45948.467709027776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45948.467709027776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45948.467709027776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45948.467709027776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45948.467709027776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45948.467709027776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45948.467709027776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45948.467709027776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45948.467709027776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45948.467709027776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45948.467709027776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45948.467709027776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45948.467709027776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45948.467709027776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45948.467709027776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45948.467709027776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45948.467709027776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45948.467709027776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45948.467709027776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45948.467709027776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45948.467709027776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45948.467709027776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45948.467709027776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45948.467709027776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45948.467709027776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45948.467709027776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45948.467709027776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45948.467709027776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45948.467709027776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45948.467709027776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45948.467709027776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45948.467709027776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45948.467709027776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45948.467709027776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45948.467709027776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45948.467709027776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45948.467709027776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45948.467709027776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45948.467709027776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45948.467709027776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45948.467709027776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45948.467709027776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45948.467709027776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45948.467709027776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45948.467709027776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45948.467709027776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45948.467709027776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45948.467709027776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45948.467709027776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45948.467709027776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45948.467709027776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45948.467709027776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45948.467709027776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45948.467709027776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45948.467709027776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45948.467709027776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45948.467709027776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45948.467709027776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45948.467709027776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45948.467709027776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45948.467709027776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45948.467709027776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45948.467709027776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45948.467709027776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45948.467709027776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45948.467709027776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45948.467709027776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45948.467709027776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45948.467709027776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45948.467709027776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45948.467709027776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45948.467709027776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45948.467709027776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45948.467709027776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45948.467709027776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45948.467709027776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45948.467709027776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45948.467709027776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45948.467709027776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45948.467709027776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45948.467709027776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45948.467709027776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45948.467709027776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45948.467709027776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45948.467709027776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45948.467709027776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45948.467709027776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45948.467709027776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45948.467709027776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45948.467709027776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45948.467709027776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45948.467709027776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45948.467709027776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45948.467709027776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45948.467709027776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45948.467709027776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45948.467709027776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45948.467709027776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45948.467709027776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45948.467709027776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45948.467709027776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45948.467709027776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45948.467709027776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45948.467709027776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45948.467709027776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45948.467709027776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45948.467709027776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45948.467709027776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45948.467709027776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45948.467709027776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45948.467709027776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45948.467709027776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45948.467709027776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45948.467709027776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45948.467709027776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45948.467709027776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45948.467709027776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45948.467709027776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45948.467709027776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45948.467709027776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45948.467709027776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45948.467709027776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45948.467709027776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45948.467709027776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45948.467709027776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45948.467709027776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45948.467709027776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45948.467709027776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45948.467709027776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45948.467709027776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45948.467709027776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45948.467709027776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45948.467709027776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45948.467709027776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45948.467709027776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45948.467709027776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45948.467709027776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45948.467709027776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45948.467709027776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45948.467709027776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45948.467709027776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45948.467709027776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45948.467709027776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45948.467709027776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45948.467709027776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45948.467709027776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45948.467709027776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45948.467709027776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45948.467709027776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45948.467709027776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45948.467709027776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45948.467709027776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45948.467709027776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45948.467709027776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45948.467709027776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45948.467709027776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45948.467709027776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45948.467709027776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45948.467709027776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45948.467709027776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45948.467709027776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45948.467709027776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45948.467709027776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45948.467709027776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45948.467709027776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45948.467709027776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45948.467709027776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45948.467709027776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45948.467709027776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45948.467709027776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45948.467709027776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45948.467709027776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45948.467709027776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45948.467709027776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45948.467709027776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45948.467709027776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45948.467709027776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45948.467709027776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45948.467709027776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45948.467709027776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45948.467709027776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45948.467709027776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45948.467709027776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45948.467709027776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45948.467709027776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45948.467709027776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45948.467709027776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45948.467709027776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45948.467709027776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45948.467709027776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45948.467709027776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45948.467709027776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45948.467709027776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45948.467709027776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45948.467709027776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45948.467709027776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45948.467709027776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45948.467709027776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45948.467709027776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45948.467709027776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45948.467709027776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45948.467709027776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45948.467709027776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45948.467709027776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45948.467709027776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45948.467709027776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45948.467709027776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45948.467709027776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45948.467709027776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45948.467709027776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45948.467709027776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45948.467709027776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45948.467709027776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45948.467709027776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45948.467709027776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45948.467709027776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45948.467709027776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45948.467709027776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45948.467709027776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45948.467709027776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45948.467709027776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45948.467709027776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45948.467709027776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45948.467709027776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45948.467709027776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45948.467709027776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45948.467709027776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45948.467709027776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45948.467709027776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45948.467709027776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45948.467709027776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45948.467709027776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45948.467709027776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45948.467709027776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45948.467709027776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45948.467709027776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45948.467709027776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45948.467709027776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45948.467709027776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45948.467709027776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45948.467709027776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45948.467709027776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45948.467709027776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45948.467709027776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45948.467709027776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45948.467709027776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45948.467709027776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45948.467709027776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45948.467709027776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45948.467709027776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45948.467709027776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45948.467709027776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45948.467709027776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45948.467709027776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45948.467709027776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45948.467709027776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45948.467709027776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45948.467709027776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45948.467709027776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45948.467709027776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45948.467709027776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45948.467709027776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45948.467709027776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45948.467709027776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45948.467709027776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45948.467709027776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45948.467709027776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45948.467709027776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45948.467709027776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45948.467709027776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45948.467709027776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45948.467709027776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45948.467709027776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45948.467709027776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45948.467709027776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45948.467709027776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45948.467709027776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45948.467709027776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45948.467709027776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45948.467709027776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45948.467709027776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45948.467709027776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45948.467709027776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45948.467709027776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45948.467709027776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45948.467709027776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45948.467709027776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45948.467709027776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45948.467709027776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45948.467709027776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45948.467709027776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45948.467709027776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45948.467709027776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45948.467709027776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45948.467709027776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45948.467709027776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45948.467709027776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45948.467709027776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45948.467709027776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45948.467709027776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45948.467709027776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45948.467709027776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45948.467709027776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45948.467709027776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45948.467709027776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45948.467709027776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45948.467709027776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45948.467709027776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45948.467709027776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45948.467709027776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45948.467709027776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45948.467709027776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45948.467709027776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45948.467709027776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45948.467709027776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45948.467709027776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45948.467709027776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45948.467709027776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45948.467709027776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45948.467709027776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45948.467709027776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45948.467709027776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45948.467709027776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45948.467709027776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45948.467709027776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45948.467709027776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45948.467709027776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45948.467709027776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45948.467709027776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45948.467709027776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45948.467709027776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45948.467709027776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45948.467709027776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45948.467709027776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45948.467709027776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45948.467709027776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45948.467709027776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45948.467709027776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45948.467709027776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45948.467709027776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45948.467709027776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45948.467709027776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45948.467709027776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45948.467709027776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45948.467709027776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45948.467709027776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45948.467709027776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45948.467709027776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45948.467709027776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45948.467709027776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45948.467709027776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45948.467709027776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45948.467709027776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45948.467709027776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45948.467709027776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45948.467709027776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45948.467709027776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45948.467709027776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45948.467709027776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45948.467709027776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45948.467709027776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45948.467709027776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45948.467709027776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45948.467709027776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45948.467709027776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45948.467709027776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45948.467709027776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45948.467709027776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45948.467709027776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45948.467709027776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45948.467709027776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45948.467709027776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45948.467709027776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45948.467709027776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45948.467709027776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45948.467709027776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45948.467709027776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45948.467709027776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45948.467709027776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45948.467709027776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45948.467709027776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45948.467709027776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45948.467709027776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45948.467709027776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45948.467709027776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45948.467709027776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45948.467709027776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45948.467709027776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45948.467709027776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45948.467709027776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45948.467709027776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45948.467709027776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45948.467709027776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45948.467709027776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45948.467709027776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45948.467709027776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45948.467709027776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45948.467709027776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45948.467709027776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45948.467709027776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45948.467709027776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45948.467709027776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45948.467709027776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45948.467709027776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45948.467709027776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45948.467709027776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45948.467709027776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45948.467709027776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45948.467709027776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45948.467709027776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45948.467709027776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45948.467709027776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45948.467709027776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45948.467709027776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45948.467709027776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45948.467709027776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45948.467709027776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45948.467709027776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45948.467709027776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45948.467709027776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45948.467709027776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45948.467709027776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45948.467709027776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45948.467709027776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45948.467709027776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45948.467709027776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45948.467709027776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45948.467709027776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45948.467709027776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45948.467709027776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45948.467709027776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45948.467709027776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45948.467709027776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45948.467709027776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45948.467709027776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45948.467709027776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45948.467709027776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45948.467709027776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45948.467709027776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45948.467709027776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45948.467709027776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45948.467709027776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45948.467709027776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45948.467709027776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45948.467709027776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45948.467709027776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45948.467709027776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45948.467709027776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45948.467709027776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45948.467709027776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45948.467709027776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45948.467709027776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45948.467709027776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45948.467709027776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45948.467709027776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45948.467709027776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45948.467709027776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45948.467709027776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45948.467709027776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45948.467709027776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45948.467709027776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45948.467709027776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45948.467709027776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45948.467709027776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45948.467709027776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45948.467709027776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45948.467709027776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45948.467709027776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45948.467709027776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45948.467709027776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45948.467709027776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45948.467709027776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45948.467709027776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45948.467709027776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45948.467709027776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45948.467709027776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45948.467709027776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45948.467709027776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45948.467709027776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45948.467709027776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45948.467709027776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45948.467709027776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45948.467709027776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45948.467709027776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45948.467709027776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45948.467709027776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45948.467709027776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45948.467709027776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45948.467709027776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45948.467709027776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45948.467709027776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45948.467709027776</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244.98699143518024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0.97261643518140772</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4.2188194442132954E-2</v>
      </c>
      <c r="H4" s="128">
        <v>45948.419965277775</v>
      </c>
      <c r="I4" s="124" t="str">
        <f>IFERROR(VLOOKUP(D4,DB!A:F,6,0),"")</f>
        <v>Generator-SG</v>
      </c>
      <c r="J4" s="124" t="str">
        <f>IFERROR(VLOOKUP(D4,DB!A:G,7,0),"")</f>
        <v>Vandalized</v>
      </c>
      <c r="K4" s="130" t="s">
        <v>39063</v>
      </c>
      <c r="L4" s="126" t="str">
        <f>IFERROR(VLOOKUP(D4,DB!A:I,9,0),"")</f>
        <v>Latis</v>
      </c>
    </row>
    <row r="5" spans="1:16" ht="39" customHeight="1">
      <c r="A5" s="124" t="s">
        <v>39064</v>
      </c>
      <c r="B5" s="124" t="str">
        <f>IFERROR(VLOOKUP(D5,DB!A:K,11,0),"")</f>
        <v>R4</v>
      </c>
      <c r="C5" s="125">
        <v>1</v>
      </c>
      <c r="D5" s="96" t="s">
        <v>39065</v>
      </c>
      <c r="E5" s="101" t="s">
        <v>38964</v>
      </c>
      <c r="F5" s="128">
        <v>45948.446331018517</v>
      </c>
      <c r="G5" s="129">
        <f ca="1">IFERROR(NOW()-F5,"")</f>
        <v>2.1378009259933606E-2</v>
      </c>
      <c r="H5" s="128">
        <v>45948.428229166668</v>
      </c>
      <c r="I5" s="124" t="str">
        <f>IFERROR(VLOOKUP(D5,DB!A:F,6,0),"")</f>
        <v>SCECO</v>
      </c>
      <c r="J5" s="124" t="str">
        <f>IFERROR(VLOOKUP(D5,DB!A:G,7,0),"")</f>
        <v>Weak</v>
      </c>
      <c r="K5" s="130" t="s">
        <v>39066</v>
      </c>
      <c r="L5" s="126" t="str">
        <f>IFERROR(VLOOKUP(D5,DB!A:I,9,0),"")</f>
        <v>Latis</v>
      </c>
    </row>
    <row r="6" spans="1:16" ht="15" customHeight="1">
      <c r="A6" s="124" t="s">
        <v>39067</v>
      </c>
      <c r="B6" s="124" t="str">
        <f>IFERROR(VLOOKUP(D6,DB!A:K,11,0),"")</f>
        <v>R4</v>
      </c>
      <c r="C6" s="125">
        <v>1</v>
      </c>
      <c r="D6" s="96" t="s">
        <v>36654</v>
      </c>
      <c r="E6" s="101" t="s">
        <v>38964</v>
      </c>
      <c r="F6" s="128">
        <v>45948.442187499997</v>
      </c>
      <c r="G6" s="129">
        <f ca="1">IFERROR(NOW()-F6,"")</f>
        <v>2.5521527779346798E-2</v>
      </c>
      <c r="H6" s="128">
        <v>45948.436342592591</v>
      </c>
      <c r="I6" s="124" t="str">
        <f>IFERROR(VLOOKUP(D6,DB!A:F,6,0),"")</f>
        <v>Generator-SG</v>
      </c>
      <c r="J6" s="124" t="str">
        <f>IFERROR(VLOOKUP(D6,DB!A:G,7,0),"")</f>
        <v>Dead</v>
      </c>
      <c r="K6" s="130" t="s">
        <v>39068</v>
      </c>
      <c r="L6" s="126" t="str">
        <f>IFERROR(VLOOKUP(D6,DB!A:I,9,0),"")</f>
        <v>Latis</v>
      </c>
    </row>
    <row r="7" spans="1:16" ht="15" customHeight="1">
      <c r="A7" s="124"/>
      <c r="B7" s="124" t="str">
        <f>IFERROR(VLOOKUP(D7,DB!A:K,11,0),"")</f>
        <v/>
      </c>
      <c r="C7" s="125"/>
      <c r="D7" s="126"/>
      <c r="E7" s="127"/>
      <c r="F7" s="128"/>
      <c r="G7" s="129">
        <f ca="1">IFERROR(NOW()-F7,"")</f>
        <v>45948.467709027776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45948.467709027776</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45948.467709027776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45948.467709027776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45948.467709027776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45948.467709027776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45948.467709027776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45948.467709027776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45948.467709027776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45948.467709027776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45948.467709027776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96"/>
      <c r="E18" s="127"/>
      <c r="F18" s="128"/>
      <c r="G18" s="129">
        <f ca="1">IFERROR(NOW()-F18,"")</f>
        <v>45948.467709027776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45948.467709027776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45948.467709027776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45948.467709027776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45948.467709027776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45948.467709027776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45948.467709027776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45948.467709027776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45948.467709027776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45948.467709027776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45948.467709027776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45948.467709027776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45948.467709027776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45948.467709027776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45948.467709027776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45948.467709027776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45948.467709027776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45948.467709027776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45948.467709027776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45948.467709027776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45948.467709027776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45948.467709027776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45948.467709027776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45948.467709027776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45948.467709027776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45948.467709027776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45948.467709027776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45948.467709027776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45948.467709027776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45948.467709027776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45948.467709027776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45948.467709027776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45948.467709027776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45948.467709027776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45948.467709027776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45948.467709027776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45948.467709027776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45948.467709027776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45948.467709027776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45948.467709027776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45948.467709027776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45948.467709027776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45948.467709027776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45948.467709027776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45948.467709027776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45948.467709027776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45948.467709027776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45948.467709027776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45948.467709027776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45948.467709027776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45948.467709027776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45948.467709027776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45948.467709027776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45948.467709027776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45948.467709027776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45948.467709027776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45948.467709027776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45948.467709027776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45948.467709027776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45948.467709027776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45948.467709027776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45948.467709027776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45948.467709027776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45948.467709027776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45948.467709027776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45948.467709027776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45948.467709027776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45948.467709027776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45948.467709027776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45948.467709027776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45948.467709027776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45948.467709027776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45948.467709027776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45948.467709027776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45948.467709027776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45948.467709027776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45948.467709027776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45948.467709027776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45948.467709027776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45948.467709027776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45948.467709027776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45948.467709027776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45948.467709027776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45948.467709027776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45948.467709027776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45948.467709027776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45948.467709027776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45948.467709027776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45948.467709027776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45948.467709027776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45948.467709027776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45948.467709027776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45948.467709027776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45948.467709027776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45948.467709027776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45948.467709027776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45948.467709027776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45948.467709027776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45948.467709027776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45948.467709027776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45948.467709027776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45948.467709027776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45948.467709027776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45948.467709027776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45948.467709027776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45948.467709027776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45948.467709027776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45948.467709027776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45948.467709027776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45948.467709027776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45948.467709027776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45948.467709027776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45948.467709027776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45948.467709027776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45948.467709027776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45948.467709027776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45948.467709027776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45948.467709027776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45948.467709027776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45948.467709027776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45948.467709027776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45948.467709027776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45948.467709027776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45948.467709027776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45948.467709027776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45948.467709027776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45948.467709027776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45948.467709027776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45948.467709027776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45948.467709027776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45948.467709027776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45948.467709027776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45948.467709027776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45948.467709027776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45948.467709027776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45948.467709027776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45948.467709027776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45948.467709027776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45948.467709027776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45948.467709027776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45948.467709027776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45948.467709027776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45948.467709027776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45948.467709027776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45948.467709027776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45948.467709027776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45948.467709027776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45948.467709027776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45948.467709027776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45948.467709027776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45948.467709027776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45948.467709027776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45948.467709027776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45948.467709027776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45948.467709027776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45948.467709027776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45948.467709027776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45948.467709027776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45948.467709027776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45948.467709027776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45948.467709027776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45948.467709027776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45948.467709027776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45948.467709027776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45948.467709027776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45948.467709027776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45948.467709027776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45948.467709027776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45948.467709027776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45948.467709027776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45948.467709027776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45948.467709027776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45948.467709027776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45948.467709027776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45948.467709027776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45948.467709027776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45948.467709027776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45948.467709027776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45948.467709027776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45948.467709027776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45948.467709027776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45948.467709027776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45948.467709027776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45948.467709027776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45948.467709027776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45948.467709027776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45948.467709027776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45948.467709027776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45948.467709027776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45948.467709027776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45948.467709027776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45948.467709027776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45948.467709027776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45948.467709027776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45948.467709027776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45948.467709027776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45948.467709027776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45948.467709027776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45948.467709027776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45948.467709027776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45948.467709027776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45948.467709027776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45948.467709027776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45948.467709027776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45948.467709027776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45948.467709027776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45948.467709027776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45948.467709027776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45948.467709027776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45948.467709027776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45948.467709027776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45948.467709027776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45948.467709027776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45948.467709027776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45948.467709027776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45948.467709027776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45948.467709027776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45948.467709027776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45948.467709027776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45948.467709027776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45948.467709027776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45948.467709027776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45948.467709027776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45948.467709027776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45948.467709027776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45948.467709027776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45948.467709027776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45948.467709027776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45948.467709027776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45948.467709027776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45948.467709027776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45948.467709027776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45948.467709027776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45948.467709027776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45948.467709027776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45948.467709027776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45948.467709027776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45948.467709027776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45948.467709027776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45948.467709027776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45948.467709027776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45948.467709027776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45948.467709027776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45948.467709027776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45948.467709027776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45948.467709027776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45948.467709027776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45948.467709027776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45948.467709027776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45948.467709027776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45948.467709027776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45948.467709027776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45948.467709027776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45948.467709027776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45948.467709027776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45948.467709027776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45948.467709027776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45948.467709027776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45948.467709027776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45948.467709027776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45948.467709027776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45948.467709027776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45948.467709027776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45948.467709027776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45948.467709027776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45948.467709027776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45948.467709027776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45948.467709027776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45948.467709027776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45948.467709027776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45948.467709027776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45948.467709027776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45948.467709027776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45948.467709027776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45948.467709027776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45948.467709027776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45948.467709027776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45948.467709027776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45948.467709027776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45948.467709027776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45948.467709027776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45948.467709027776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45948.467709027776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45948.467709027776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45948.467709027776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45948.467709027776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45948.467709027776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45948.467709027776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45948.467709027776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45948.467709027776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45948.467709027776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45948.467709027776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45948.467709027776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45948.467709027776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45948.467709027776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45948.467709027776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45948.467709027776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45948.467709027776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45948.467709027776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45948.467709027776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45948.467709027776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45948.467709027776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45948.467709027776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45948.467709027776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45948.467709027776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45948.467709027776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45948.467709027776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45948.467709027776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45948.467709027776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45948.467709027776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45948.467709027776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45948.467709027776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45948.467709027776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45948.467709027776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45948.467709027776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45948.467709027776</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45948.467709027776</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0"/>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56.635648842588125</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39045</v>
      </c>
      <c r="F3" s="38">
        <v>45926.188877314817</v>
      </c>
      <c r="G3" s="154">
        <f t="shared" ref="G3" ca="1" si="0">IFERROR(NOW()-F3,"")</f>
        <v>22.2788317129598</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3.696134953701403</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39045</v>
      </c>
      <c r="F5" s="38">
        <v>45947.497812499998</v>
      </c>
      <c r="G5" s="39">
        <f t="shared" ref="G5:G9" ca="1" si="2">IFERROR(NOW()-F5,"")</f>
        <v>0.96989652777847368</v>
      </c>
      <c r="H5" s="38">
        <v>45947.491562499999</v>
      </c>
      <c r="I5" s="37" t="str">
        <f>IFERROR(VLOOKUP(D5,DB!A:F,6,0),"")</f>
        <v>SCECO</v>
      </c>
      <c r="J5" s="37" t="str">
        <f>IFERROR(VLOOKUP(D5,DB!A:G,7,0),"")</f>
        <v>Dead</v>
      </c>
      <c r="K5" s="37" t="s">
        <v>39076</v>
      </c>
      <c r="L5" s="37" t="str">
        <f>IFERROR(VLOOKUP(D5,DB!A:I,9,0),"")</f>
        <v>Latis</v>
      </c>
    </row>
    <row r="6" spans="1:13" ht="30.75">
      <c r="A6" s="37" t="s">
        <v>39077</v>
      </c>
      <c r="B6" s="37" t="str">
        <f>IFERROR(VLOOKUP(D6,DB!A:K,11,0),"")</f>
        <v>R5</v>
      </c>
      <c r="C6" s="37">
        <v>1</v>
      </c>
      <c r="D6" s="37" t="s">
        <v>38355</v>
      </c>
      <c r="E6" s="37" t="s">
        <v>38964</v>
      </c>
      <c r="F6" s="38">
        <v>45948.438425925924</v>
      </c>
      <c r="G6" s="39">
        <f t="shared" ca="1" si="2"/>
        <v>2.9283101852342952E-2</v>
      </c>
      <c r="H6" s="38">
        <v>45948.428703703707</v>
      </c>
      <c r="I6" s="37" t="str">
        <f>IFERROR(VLOOKUP(D6,DB!A:F,6,0),"")</f>
        <v>SCECO</v>
      </c>
      <c r="J6" s="37" t="str">
        <f>IFERROR(VLOOKUP(D6,DB!A:G,7,0),"")</f>
        <v>Good</v>
      </c>
      <c r="K6" s="37" t="s">
        <v>39078</v>
      </c>
      <c r="L6" s="37" t="str">
        <f>IFERROR(VLOOKUP(D6,DB!A:I,9,0),"")</f>
        <v>Latis</v>
      </c>
    </row>
    <row r="7" spans="1:13" ht="15">
      <c r="A7" s="37" t="s">
        <v>39079</v>
      </c>
      <c r="B7" s="37" t="str">
        <f>IFERROR(VLOOKUP(D7,DB!A:K,11,0),"")</f>
        <v>R5</v>
      </c>
      <c r="C7" s="37">
        <v>1</v>
      </c>
      <c r="D7" s="37" t="s">
        <v>28933</v>
      </c>
      <c r="E7" s="37" t="s">
        <v>39045</v>
      </c>
      <c r="F7" s="38">
        <v>45948.39539351852</v>
      </c>
      <c r="G7" s="39">
        <f t="shared" ca="1" si="2"/>
        <v>7.2315509256441146E-2</v>
      </c>
      <c r="H7" s="38">
        <v>45948.388449074075</v>
      </c>
      <c r="I7" s="37" t="str">
        <f>IFERROR(VLOOKUP(D7,DB!A:F,6,0),"")</f>
        <v>SCECO</v>
      </c>
      <c r="J7" s="37" t="str">
        <f>IFERROR(VLOOKUP(D7,DB!A:G,7,0),"")</f>
        <v>Weak</v>
      </c>
      <c r="K7" s="37" t="s">
        <v>39080</v>
      </c>
      <c r="L7" s="37" t="str">
        <f>IFERROR(VLOOKUP(D7,DB!A:I,9,0),"")</f>
        <v>Latis</v>
      </c>
    </row>
    <row r="8" spans="1:13" ht="15">
      <c r="A8" s="37"/>
      <c r="B8" s="37" t="str">
        <f>IFERROR(VLOOKUP(D8,DB!A:K,11,0),"")</f>
        <v/>
      </c>
      <c r="C8" s="37"/>
      <c r="D8" s="37"/>
      <c r="E8" s="37"/>
      <c r="F8" s="38"/>
      <c r="G8" s="39">
        <f t="shared" ca="1" si="2"/>
        <v>45948.467709027776</v>
      </c>
      <c r="H8" s="38"/>
      <c r="I8" s="37" t="str">
        <f>IFERROR(VLOOKUP(D8,DB!A:F,6,0),"")</f>
        <v/>
      </c>
      <c r="J8" s="37" t="str">
        <f>IFERROR(VLOOKUP(D8,DB!A:G,7,0),"")</f>
        <v/>
      </c>
      <c r="K8" s="37"/>
      <c r="L8" s="37" t="str">
        <f>IFERROR(VLOOKUP(D8,DB!A:I,9,0),"")</f>
        <v/>
      </c>
    </row>
    <row r="9" spans="1:13" ht="15">
      <c r="A9" s="81"/>
      <c r="B9" s="81" t="str">
        <f>IFERROR(VLOOKUP(D9,DB!A:K,11,0),"")</f>
        <v/>
      </c>
      <c r="C9" s="81"/>
      <c r="D9" s="167"/>
      <c r="E9" s="81"/>
      <c r="F9" s="120"/>
      <c r="G9" s="121">
        <f t="shared" ca="1" si="2"/>
        <v>45948.467709027776</v>
      </c>
      <c r="H9" s="120"/>
      <c r="I9" s="81" t="str">
        <f>IFERROR(VLOOKUP(D9,DB!A:F,6,0),"")</f>
        <v/>
      </c>
      <c r="J9" s="81" t="str">
        <f>IFERROR(VLOOKUP(D9,DB!A:G,7,0),"")</f>
        <v/>
      </c>
      <c r="K9" s="81"/>
      <c r="L9" s="81" t="str">
        <f>IFERROR(VLOOKUP(D9,DB!A:I,9,0),"")</f>
        <v/>
      </c>
    </row>
    <row r="10" spans="1:13" ht="15">
      <c r="A10" s="167"/>
      <c r="B10" s="167" t="str">
        <f>IFERROR(VLOOKUP(D10,DB!A:K,11,0),"")</f>
        <v/>
      </c>
      <c r="C10" s="167"/>
      <c r="D10" s="167"/>
      <c r="E10" s="167"/>
      <c r="F10" s="168"/>
      <c r="G10" s="169">
        <f ca="1">IFERROR(NOW()-F10,"")</f>
        <v>45948.467709027776</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45948.467709027776</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45948.467709027776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45948.467709027776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45948.467709027776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45948.467709027776</v>
      </c>
      <c r="H15" s="168"/>
      <c r="I15" s="167" t="str">
        <f>IFERROR(VLOOKUP(D15,DB!A:F,6,0),"")</f>
        <v/>
      </c>
      <c r="J15" s="167" t="str">
        <f>IFERROR(VLOOKUP(D15,DB!A:G,7,0),"")</f>
        <v/>
      </c>
      <c r="K15" s="167"/>
      <c r="L15" s="167" t="str">
        <f>IFERROR(VLOOKUP(D15,DB!A:I,9,0),"")</f>
        <v/>
      </c>
    </row>
    <row r="16" spans="1:13" ht="15.75">
      <c r="A16" s="167"/>
      <c r="B16" s="167" t="str">
        <f>IFERROR(VLOOKUP(D16,DB!A:K,11,0),"")</f>
        <v/>
      </c>
      <c r="C16" s="167"/>
      <c r="D16" s="170"/>
      <c r="E16" s="167"/>
      <c r="F16" s="168"/>
      <c r="G16" s="169">
        <f ca="1">IFERROR(NOW()-F16,"")</f>
        <v>45948.467709027776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45948.467709027776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45948.467709027776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45948.467709027776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45948.467709027776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45948.467709027776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45948.467709027776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45948.467709027776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45948.467709027776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45948.467709027776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45948.467709027776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45948.467709027776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45948.467709027776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45948.467709027776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45948.467709027776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45948.467709027776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45948.467709027776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45948.467709027776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45948.467709027776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45948.467709027776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45948.467709027776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45948.467709027776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45948.467709027776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45948.467709027776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45948.467709027776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45948.467709027776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45948.467709027776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45948.467709027776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45948.467709027776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45948.467709027776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45948.467709027776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45948.467709027776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45948.467709027776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45948.467709027776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45948.467709027776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45948.467709027776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45948.467709027776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45948.467709027776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45948.467709027776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45948.467709027776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45948.467709027776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45948.467709027776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45948.467709027776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45948.467709027776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45948.467709027776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45948.467709027776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45948.467709027776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45948.467709027776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45948.467709027776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45948.467709027776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45948.467709027776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45948.467709027776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45948.467709027776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45948.467709027776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45948.467709027776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45948.467709027776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45948.467709027776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45948.467709027776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45948.467709027776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45948.467709027776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45948.467709027776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45948.467709027776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45948.467709027776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45948.467709027776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45948.467709027776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45948.467709027776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45948.467709027776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45948.467709027776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45948.467709027776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45948.467709027776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45948.467709027776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45948.467709027776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45948.467709027776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45948.467709027776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45948.467709027776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45948.467709027776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45948.467709027776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45948.467709027776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45948.467709027776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45948.467709027776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45948.467709027776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45948.467709027776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45948.467709027776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45948.467709027776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45948.467709027776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45948.467709027776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45948.467709027776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45948.467709027776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45948.467709027776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45948.467709027776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45948.467709027776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45948.467709027776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45948.467709027776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45948.467709027776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45948.467709027776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45948.467709027776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45948.467709027776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45948.467709027776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45948.467709027776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45948.467709027776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45948.467709027776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45948.467709027776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45948.467709027776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45948.467709027776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45948.467709027776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45948.467709027776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45948.467709027776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45948.467709027776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45948.467709027776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45948.467709027776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45948.467709027776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45948.467709027776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45948.467709027776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45948.467709027776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45948.467709027776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45948.467709027776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45948.467709027776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45948.467709027776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45948.467709027776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45948.467709027776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45948.467709027776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45948.467709027776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45948.467709027776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45948.467709027776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45948.467709027776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45948.467709027776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45948.467709027776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45948.467709027776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45948.467709027776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45948.467709027776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45948.467709027776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45948.467709027776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45948.467709027776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45948.467709027776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45948.467709027776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45948.467709027776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45948.467709027776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45948.467709027776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45948.467709027776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45948.467709027776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45948.467709027776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45948.467709027776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45948.467709027776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45948.467709027776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45948.467709027776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45948.467709027776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45948.467709027776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45948.467709027776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45948.467709027776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45948.467709027776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45948.467709027776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45948.467709027776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45948.467709027776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45948.467709027776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45948.467709027776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45948.467709027776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45948.467709027776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45948.467709027776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45948.467709027776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45948.467709027776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45948.467709027776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45948.467709027776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45948.467709027776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45948.467709027776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45948.467709027776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45948.467709027776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45948.467709027776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45948.467709027776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45948.467709027776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45948.467709027776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45948.467709027776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45948.467709027776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45948.467709027776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45948.467709027776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45948.467709027776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45948.467709027776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45948.467709027776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45948.467709027776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45948.467709027776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45948.467709027776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45948.467709027776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45948.467709027776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45948.467709027776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45948.467709027776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45948.467709027776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45948.467709027776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45948.467709027776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45948.467709027776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45948.467709027776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45948.467709027776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45948.467709027776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45948.467709027776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45948.467709027776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45948.467709027776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45948.467709027776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45948.467709027776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45948.467709027776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45948.467709027776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45948.467709027776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45948.467709027776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45948.467709027776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45948.467709027776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45948.467709027776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45948.467709027776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45948.467709027776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45948.467709027776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45948.467709027776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45948.467709027776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45948.467709027776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45948.467709027776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45948.467709027776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45948.467709027776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45948.467709027776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45948.467709027776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45948.467709027776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45948.467709027776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45948.467709027776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45948.467709027776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45948.467709027776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45948.467709027776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45948.467709027776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45948.467709027776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45948.467709027776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45948.467709027776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45948.467709027776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45948.467709027776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45948.467709027776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45948.467709027776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45948.467709027776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45948.467709027776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45948.467709027776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45948.467709027776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45948.467709027776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45948.467709027776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45948.467709027776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45948.467709027776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45948.467709027776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45948.467709027776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45948.467709027776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45948.467709027776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45948.467709027776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45948.467709027776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45948.467709027776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45948.467709027776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45948.467709027776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45948.467709027776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45948.467709027776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45948.467709027776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45948.467709027776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45948.467709027776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45948.467709027776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45948.467709027776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45948.467709027776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45948.467709027776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45948.467709027776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45948.467709027776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45948.467709027776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45948.467709027776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45948.467709027776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45948.467709027776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45948.467709027776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45948.467709027776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45948.467709027776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45948.467709027776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45948.467709027776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45948.467709027776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45948.467709027776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45948.467709027776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45948.467709027776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45948.467709027776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45948.467709027776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45948.467709027776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45948.467709027776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45948.467709027776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45948.467709027776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45948.467709027776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45948.467709027776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45948.467709027776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45948.467709027776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45948.467709027776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45948.467709027776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45948.467709027776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45948.467709027776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45948.467709027776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45948.467709027776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45948.467709027776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45948.467709027776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45948.467709027776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45948.467709027776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45948.467709027776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45948.467709027776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45948.467709027776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45948.467709027776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45948.467709027776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45948.467709027776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45948.467709027776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45948.467709027776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45948.467709027776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45948.467709027776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45948.467709027776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45948.467709027776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45948.467709027776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45948.467709027776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45948.467709027776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45948.467709027776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45948.467709027776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45948.467709027776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45948.467709027776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45948.467709027776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45948.467709027776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45948.467709027776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45948.467709027776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45948.467709027776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45948.467709027776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45948.467709027776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45948.467709027776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45948.467709027776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45948.467709027776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45948.467709027776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45948.467709027776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45948.467709027776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45948.467709027776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45948.467709027776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45948.467709027776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45948.467709027776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45948.467709027776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45948.467709027776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45948.467709027776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45948.467709027776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45948.467709027776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45948.467709027776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45948.467709027776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45948.467709027776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45948.467709027776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45948.467709027776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45948.467709027776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45948.467709027776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45948.467709027776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45948.467709027776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45948.467709027776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45948.467709027776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45948.467709027776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45948.467709027776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45948.467709027776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45948.467709027776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45948.467709027776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45948.467709027776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45948.467709027776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45948.467709027776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45948.467709027776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45948.467709027776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45948.467709027776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45948.467709027776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45948.467709027776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45948.467709027776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45948.467709027776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45948.467709027776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45948.467709027776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45948.467709027776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45948.467709027776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45948.467709027776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45948.467709027776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45948.467709027776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45948.467709027776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45948.467709027776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45948.467709027776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45948.467709027776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45948.467709027776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45948.467709027776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45948.467709027776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45948.467709027776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45948.467709027776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45948.467709027776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45948.467709027776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45948.467709027776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45948.467709027776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45948.467709027776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45948.467709027776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45948.467709027776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45948.467709027776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45948.467709027776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45948.467709027776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45948.467709027776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45948.467709027776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45948.467709027776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45948.467709027776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45948.467709027776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45948.467709027776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45948.467709027776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45948.467709027776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45948.467709027776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45948.467709027776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45948.467709027776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45948.467709027776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45948.467709027776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45948.467709027776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45948.467709027776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45948.467709027776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45948.467709027776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45948.467709027776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45948.467709027776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45948.467709027776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45948.467709027776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45948.467709027776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45948.467709027776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45948.467709027776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45948.467709027776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45948.467709027776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45948.467709027776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45948.467709027776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45948.467709027776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45948.467709027776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45948.467709027776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45948.467709027776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45948.467709027776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45948.467709027776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45948.467709027776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45948.467709027776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45948.467709027776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45948.467709027776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45948.467709027776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45948.467709027776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45948.467709027776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45948.467709027776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45948.467709027776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45948.467709027776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45948.467709027776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45948.467709027776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45948.467709027776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45948.467709027776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45948.467709027776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45948.467709027776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45948.467709027776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45948.467709027776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45948.467709027776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45948.467709027776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45948.467709027776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45948.467709027776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45948.467709027776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45948.467709027776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45948.467709027776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45948.467709027776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45948.467709027776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45948.467709027776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45948.467709027776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45948.467709027776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45948.467709027776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45948.467709027776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45948.467709027776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45948.467709027776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45948.467709027776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45948.467709027776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45948.467709027776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45948.467709027776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45948.467709027776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45948.467709027776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45948.467709027776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45948.467709027776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45948.467709027776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45948.467709027776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45948.467709027776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45948.467709027776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45948.467709027776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45948.467709027776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45948.467709027776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45948.467709027776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45948.467709027776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45948.467709027776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45948.467709027776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45948.467709027776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45948.467709027776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45948.467709027776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45948.467709027776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45948.467709027776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45948.467709027776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45948.467709027776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45948.467709027776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45948.467709027776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45948.467709027776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45948.467709027776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45948.467709027776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45948.467709027776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45948.467709027776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45948.467709027776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45948.467709027776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45948.467709027776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45948.467709027776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45948.467709027776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45948.467709027776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45948.467709027776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45948.467709027776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45948.467709027776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45948.467709027776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45948.467709027776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45948.467709027776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45948.467709027776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45948.467709027776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45948.467709027776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45948.467709027776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45948.467709027776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45948.467709027776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45948.467709027776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45948.467709027776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45948.467709027776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45948.467709027776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45948.467709027776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45948.467709027776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45948.467709027776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45948.467709027776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45948.467709027776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45948.467709027776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45948.467709027776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45948.467709027776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45948.467709027776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45948.467709027776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45948.467709027776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45948.467709027776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45948.467709027776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45948.467709027776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45948.467709027776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45948.467709027776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45948.467709027776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45948.467709027776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45948.467709027776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45948.467709027776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45948.467709027776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45948.467709027776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45948.467709027776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45948.467709027776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45948.467709027776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45948.467709027776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45948.467709027776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45948.467709027776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45948.467709027776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45948.467709027776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45948.467709027776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45948.467709027776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45948.467709027776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45948.467709027776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45948.467709027776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45948.467709027776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45948.467709027776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45948.467709027776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45948.467709027776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45948.467709027776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45948.467709027776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45948.467709027776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45948.467709027776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45948.467709027776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45948.467709027776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45948.467709027776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45948.467709027776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45948.467709027776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45948.467709027776</v>
      </c>
      <c r="H569" s="168"/>
      <c r="I569" s="167" t="str">
        <f>IFERROR(VLOOKUP(D569,DB!A:F,6,0),"")</f>
        <v/>
      </c>
      <c r="J569" s="167" t="str">
        <f>IFERROR(VLOOKUP(D569,DB!A:G,7,0),"")</f>
        <v/>
      </c>
      <c r="K569" s="167"/>
      <c r="L569" s="167" t="str">
        <f>IFERROR(VLOOKUP(D569,DB!A:I,9,0),"")</f>
        <v/>
      </c>
    </row>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1" ht="15"/>
    <row r="672" ht="15"/>
    <row r="679" ht="15"/>
    <row r="682" ht="15"/>
    <row r="684" ht="15"/>
    <row r="687" ht="15"/>
    <row r="695" ht="15"/>
    <row r="696" ht="15"/>
    <row r="698" ht="15"/>
    <row r="699" ht="15"/>
    <row r="703" ht="15"/>
    <row r="704" ht="15"/>
    <row r="706" ht="15"/>
    <row r="707" ht="15"/>
    <row r="708" ht="15"/>
    <row r="709" ht="15"/>
    <row r="710" ht="15"/>
    <row r="711" ht="15"/>
    <row r="712" ht="15"/>
    <row r="713"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70" ht="15"/>
    <row r="808" ht="15"/>
    <row r="809" ht="15"/>
    <row r="811" ht="15"/>
    <row r="812" ht="15"/>
    <row r="813" ht="15"/>
    <row r="815" ht="15"/>
    <row r="816" ht="15"/>
    <row r="820" ht="15"/>
    <row r="821" ht="15"/>
    <row r="823" ht="15"/>
    <row r="824" ht="15"/>
    <row r="826" ht="15"/>
    <row r="827" ht="15"/>
    <row r="828" ht="15"/>
    <row r="829" ht="15"/>
    <row r="830" ht="15"/>
    <row r="831" ht="15"/>
    <row r="832" ht="15"/>
    <row r="833" ht="15"/>
    <row r="834" ht="15"/>
    <row r="836" ht="15"/>
    <row r="837" ht="15"/>
    <row r="839" ht="15"/>
    <row r="840"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9" ht="15"/>
    <row r="880" ht="15"/>
    <row r="882" ht="15"/>
    <row r="883" ht="15"/>
    <row r="884" ht="15"/>
    <row r="885" ht="15"/>
    <row r="886" ht="15"/>
    <row r="887" ht="15"/>
    <row r="888" ht="15"/>
    <row r="889" ht="15"/>
    <row r="891" ht="15"/>
    <row r="892" ht="15"/>
    <row r="894" ht="15"/>
    <row r="895" ht="15"/>
    <row r="898" ht="15"/>
    <row r="899" ht="15"/>
    <row r="902" ht="15"/>
    <row r="905" ht="15"/>
    <row r="906" ht="15"/>
    <row r="908" ht="15"/>
    <row r="909" ht="15"/>
    <row r="911" ht="15"/>
    <row r="912" ht="15"/>
    <row r="914" ht="15"/>
    <row r="915" ht="15"/>
    <row r="917" ht="15"/>
    <row r="918" ht="15"/>
    <row r="919" ht="15"/>
    <row r="920" ht="15"/>
    <row r="921" ht="15"/>
    <row r="922" ht="15"/>
    <row r="923" ht="15"/>
    <row r="924" ht="15"/>
    <row r="925" ht="15"/>
    <row r="926" ht="15"/>
    <row r="927" ht="15"/>
    <row r="928" ht="15"/>
    <row r="929" ht="15"/>
    <row r="930" ht="15"/>
    <row r="931" ht="15"/>
    <row r="932" ht="15"/>
    <row r="933" ht="15"/>
    <row r="936" ht="15"/>
    <row r="1107" ht="15"/>
    <row r="1108" ht="15"/>
    <row r="1110" ht="15"/>
    <row r="1111" ht="15"/>
    <row r="1118" ht="15"/>
    <row r="1119" ht="15"/>
    <row r="1120" ht="15"/>
    <row r="1121" ht="15"/>
    <row r="1122" ht="15"/>
    <row r="1123" ht="15"/>
    <row r="1126" ht="15"/>
    <row r="1127" ht="15"/>
    <row r="1128" ht="15"/>
    <row r="1129" ht="15"/>
    <row r="1130" ht="15"/>
    <row r="1131" ht="15"/>
    <row r="1132"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82" ht="15"/>
    <row r="1185" ht="15"/>
    <row r="1186" ht="15"/>
    <row r="1188" ht="15"/>
    <row r="1189" ht="15"/>
    <row r="1190" ht="15"/>
    <row r="1193" ht="15"/>
    <row r="1194" ht="15"/>
    <row r="1197" ht="15"/>
    <row r="1199" ht="15"/>
    <row r="1200" ht="15"/>
    <row r="1202" ht="15"/>
    <row r="1203" ht="15"/>
    <row r="1205" ht="15"/>
    <row r="1206"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2" ht="15"/>
    <row r="1240" ht="15"/>
    <row r="1242" ht="15"/>
    <row r="1243" ht="15"/>
    <row r="1244" ht="15"/>
    <row r="1245" ht="15"/>
    <row r="1246" ht="15"/>
    <row r="1247" ht="15"/>
    <row r="1248" ht="15"/>
    <row r="1249" ht="15"/>
    <row r="1250" ht="15"/>
    <row r="1251" ht="15"/>
    <row r="1252" ht="15"/>
    <row r="1253" ht="15"/>
    <row r="1254" ht="15"/>
    <row r="1255" ht="15"/>
    <row r="1256" ht="15"/>
    <row r="1257" ht="15"/>
    <row r="1258" ht="15"/>
    <row r="1260" ht="15"/>
    <row r="1264" ht="15"/>
    <row r="1265" ht="15"/>
    <row r="1266" ht="15"/>
    <row r="1268" ht="15"/>
    <row r="1269" ht="15"/>
    <row r="1270" ht="15"/>
    <row r="1271" ht="15"/>
    <row r="1272" ht="15"/>
    <row r="1273" ht="15"/>
    <row r="1274" ht="15"/>
    <row r="1275" ht="15"/>
    <row r="1276" ht="15"/>
    <row r="1279" ht="15"/>
    <row r="1280" ht="15"/>
    <row r="1282" ht="15"/>
    <row r="1283" ht="15"/>
    <row r="1284" ht="15"/>
    <row r="1285" ht="15"/>
    <row r="1287" ht="15"/>
    <row r="1289" ht="15"/>
    <row r="1293" ht="15"/>
    <row r="1294" ht="15"/>
    <row r="1296" ht="15"/>
    <row r="1297" ht="15"/>
    <row r="1298" ht="15"/>
    <row r="1301" ht="15"/>
    <row r="1302" ht="15"/>
    <row r="1304" ht="15"/>
    <row r="1305" ht="15"/>
    <row r="1307" ht="15"/>
    <row r="1308" ht="15"/>
    <row r="1310" ht="15"/>
    <row r="1313" ht="15"/>
    <row r="1314" ht="15"/>
    <row r="1315" ht="15"/>
    <row r="1317" ht="15"/>
    <row r="1319" ht="15"/>
    <row r="1321" ht="15"/>
    <row r="1330" ht="15"/>
    <row r="1334" ht="15"/>
    <row r="1336" ht="15"/>
    <row r="1337" ht="15"/>
    <row r="1338" ht="15"/>
    <row r="1339" ht="15"/>
    <row r="1340" ht="15"/>
    <row r="1344" ht="15"/>
    <row r="1346" ht="15"/>
    <row r="1348" ht="15"/>
    <row r="1349" ht="15"/>
    <row r="1350" ht="15"/>
  </sheetData>
  <dataValidations count="2">
    <dataValidation allowBlank="1" showInputMessage="1" showErrorMessage="1" sqref="E1" xr:uid="{920C6338-E771-4DAE-8C89-92A9093EA4DE}"/>
    <dataValidation type="list" allowBlank="1" showInputMessage="1" showErrorMessage="1" sqref="E2:E56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39081</v>
      </c>
      <c r="B2" s="146" t="s">
        <v>5398</v>
      </c>
      <c r="C2" s="145">
        <v>1</v>
      </c>
      <c r="D2" s="146" t="s">
        <v>34463</v>
      </c>
      <c r="E2" s="145" t="s">
        <v>39082</v>
      </c>
      <c r="F2" s="147">
        <v>45926.772847222222</v>
      </c>
      <c r="G2" s="148">
        <f ca="1">IFERROR(NOW()-F2,"-")</f>
        <v>21.694861805553955</v>
      </c>
      <c r="H2" s="149">
        <v>45927.449074074102</v>
      </c>
      <c r="I2" s="146" t="str">
        <f>IFERROR(VLOOKUP(D2,DB!A:F,6,0),"")</f>
        <v>SCECO</v>
      </c>
      <c r="J2" s="146" t="str">
        <f>IFERROR(VLOOKUP(D2,DB!A:G,7,0),"")</f>
        <v>Weak</v>
      </c>
      <c r="K2" s="145" t="s">
        <v>39083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39084</v>
      </c>
      <c r="B3" s="146" t="str">
        <f>IFERROR(VLOOKUP(D3,DB!A:K,11,0),"")</f>
        <v>R6</v>
      </c>
      <c r="C3" s="145">
        <v>1</v>
      </c>
      <c r="D3" s="146" t="s">
        <v>34282</v>
      </c>
      <c r="E3" s="145" t="s">
        <v>38964</v>
      </c>
      <c r="F3" s="149">
        <v>45939.529062499998</v>
      </c>
      <c r="G3" s="148">
        <f ca="1">IFERROR(NOW()-F3,"-")</f>
        <v>8.9386465277784737</v>
      </c>
      <c r="H3" s="149">
        <v>45927.987534722219</v>
      </c>
      <c r="I3" s="146" t="str">
        <f>IFERROR(VLOOKUP(D3,DB!A:F,6,0),"")</f>
        <v>SCECO</v>
      </c>
      <c r="J3" s="146" t="str">
        <f>IFERROR(VLOOKUP(D3,DB!A:G,7,0),"")</f>
        <v>Vandalized</v>
      </c>
      <c r="K3" s="145" t="s">
        <v>39085</v>
      </c>
      <c r="L3" s="146" t="str">
        <f>IFERROR(VLOOKUP(D3,DB!A:I,9,0),"")</f>
        <v>Latis</v>
      </c>
    </row>
    <row r="4" spans="1:16383" ht="31.5" customHeight="1">
      <c r="A4" s="145" t="s">
        <v>39086</v>
      </c>
      <c r="B4" s="145" t="str">
        <f>IFERROR(VLOOKUP(D4,DB!A:K,11,0),"")</f>
        <v>R6</v>
      </c>
      <c r="C4" s="145">
        <v>1</v>
      </c>
      <c r="D4" s="145" t="s">
        <v>32639</v>
      </c>
      <c r="E4" s="145" t="s">
        <v>39082</v>
      </c>
      <c r="F4" s="149">
        <v>45948.076863425929</v>
      </c>
      <c r="G4" s="148">
        <f ca="1">IFERROR(NOW()-F4,"-")</f>
        <v>0.39084560184710426</v>
      </c>
      <c r="H4" s="149">
        <v>45948.058831018519</v>
      </c>
      <c r="I4" s="145" t="str">
        <f>IFERROR(VLOOKUP(D4,DB!A:F,6,0),"")</f>
        <v>SCECO</v>
      </c>
      <c r="J4" s="145" t="str">
        <f>IFERROR(VLOOKUP(D4,DB!A:G,7,0),"")</f>
        <v>Dead+No BB Design</v>
      </c>
      <c r="K4" s="145" t="s">
        <v>39087</v>
      </c>
      <c r="L4" s="145" t="str">
        <f>IFERROR(VLOOKUP(D4,DB!A:I,9,0),"")</f>
        <v>Latis</v>
      </c>
    </row>
    <row r="5" spans="1:16383" ht="31.5" customHeight="1">
      <c r="A5" s="145" t="s">
        <v>39088</v>
      </c>
      <c r="B5" s="145" t="str">
        <f>IFERROR(VLOOKUP(D5,DB!A:K,11,0),"")</f>
        <v>R6</v>
      </c>
      <c r="C5" s="145">
        <v>1</v>
      </c>
      <c r="D5" s="145" t="s">
        <v>32747</v>
      </c>
      <c r="E5" s="145" t="s">
        <v>39082</v>
      </c>
      <c r="F5" s="149">
        <v>45948.159444444442</v>
      </c>
      <c r="G5" s="148">
        <f ca="1">IFERROR(NOW()-F5,"-")</f>
        <v>0.30826458333467599</v>
      </c>
      <c r="H5" s="149">
        <v>45948.092499999999</v>
      </c>
      <c r="I5" s="145" t="str">
        <f>IFERROR(VLOOKUP(D5,DB!A:F,6,0),"")</f>
        <v>SCECO</v>
      </c>
      <c r="J5" s="145" t="str">
        <f>IFERROR(VLOOKUP(D5,DB!A:G,7,0),"")</f>
        <v>In progress</v>
      </c>
      <c r="K5" s="145" t="s">
        <v>39087</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39089</v>
      </c>
      <c r="B6" s="145" t="str">
        <f>IFERROR(VLOOKUP(D6,DB!A:K,11,0),"")</f>
        <v>R6</v>
      </c>
      <c r="C6" s="145">
        <v>1</v>
      </c>
      <c r="D6" s="145" t="s">
        <v>33255</v>
      </c>
      <c r="E6" s="145" t="s">
        <v>39082</v>
      </c>
      <c r="F6" s="149">
        <v>45948.216736111113</v>
      </c>
      <c r="G6" s="148">
        <f ca="1">IFERROR(NOW()-F6,"-")</f>
        <v>0.25097291666315868</v>
      </c>
      <c r="H6" s="149">
        <v>45948.065520833334</v>
      </c>
      <c r="I6" s="145" t="str">
        <f>IFERROR(VLOOKUP(D6,DB!A:F,6,0),"")</f>
        <v>SCECO</v>
      </c>
      <c r="J6" s="145" t="str">
        <f>IFERROR(VLOOKUP(D6,DB!A:G,7,0),"")</f>
        <v>Vandalized</v>
      </c>
      <c r="K6" s="145" t="s">
        <v>39087</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39090</v>
      </c>
      <c r="B7" s="145" t="s">
        <v>5398</v>
      </c>
      <c r="C7" s="108">
        <v>1</v>
      </c>
      <c r="D7" s="106" t="s">
        <v>35408</v>
      </c>
      <c r="E7" s="109" t="s">
        <v>38964</v>
      </c>
      <c r="F7" s="110">
        <v>45948.398449074077</v>
      </c>
      <c r="G7" s="78">
        <f ca="1">IFERROR(NOW()-F7,"-")</f>
        <v>6.9259953699656762E-2</v>
      </c>
      <c r="H7" s="110">
        <v>45948.398449074077</v>
      </c>
      <c r="I7" s="106" t="str">
        <f>IFERROR(VLOOKUP(D7,DB!A:F,6,0),"")</f>
        <v>SCECO</v>
      </c>
      <c r="J7" s="105" t="str">
        <f>IFERROR(VLOOKUP(D7,DB!A:G,7,0),"")</f>
        <v>Good</v>
      </c>
      <c r="K7" s="111" t="s">
        <v>39091</v>
      </c>
      <c r="L7" s="112" t="str">
        <f>IFERROR(VLOOKUP(D7,DB!A:I,9,0),"")</f>
        <v>Latis</v>
      </c>
    </row>
    <row r="8" spans="1:16383" ht="31.5" customHeight="1">
      <c r="A8"/>
      <c r="B8"/>
      <c r="C8" s="108"/>
      <c r="D8" s="106"/>
      <c r="E8" s="109"/>
      <c r="F8" s="110"/>
      <c r="G8" s="78">
        <f ca="1">IFERROR(NOW()-F8,"-")</f>
        <v>45948.467709027776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45948.467709027776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45948.467709027776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45948.467709027776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45948.467709027776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45948.467709027776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45948.467709027776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45948.467709027776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45948.467709027776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45948.467709027776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45948.467709027776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45948.467709027776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45948.467709027776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45948.467709027776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45948.467709027776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45948.467709027776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45948.467709027776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45948.467709027776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45948.467709027776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45948.467709027776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45948.467709027776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45948.467709027776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45948.467709027776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45948.467709027776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45948.467709027776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45948.467709027776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45948.467709027776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45948.467709027776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45948.467709027776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45948.467709027776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45948.467709027776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45948.467709027776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45948.467709027776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45948.467709027776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45948.467709027776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45948.467709027776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45948.467709027776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45948.467709027776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45948.467709027776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45948.467709027776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45948.467709027776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45948.467709027776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45948.467709027776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45948.467709027776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45948.467709027776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45948.467709027776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45948.467709027776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45948.467709027776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45948.467709027776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45948.467709027776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45948.467709027776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45948.467709027776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45948.467709027776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45948.467709027776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45948.467709027776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45948.467709027776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45948.467709027776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45948.467709027776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45948.467709027776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45948.467709027776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45948.467709027776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45948.467709027776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45948.467709027776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45948.467709027776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45948.467709027776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45948.467709027776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45948.467709027776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45948.467709027776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45948.467709027776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45948.467709027776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45948.467709027776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45948.467709027776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45948.467709027776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45948.467709027776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45948.467709027776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45948.467709027776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45948.467709027776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45948.467709027776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45948.467709027776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45948.467709027776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45948.467709027776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45948.467709027776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45948.467709027776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45948.467709027776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45948.467709027776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45948.467709027776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45948.467709027776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45948.467709027776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45948.467709027776</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2025-10-18T08:15:31Z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